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riekirschbaum/Desktop/"/>
    </mc:Choice>
  </mc:AlternateContent>
  <xr:revisionPtr revIDLastSave="0" documentId="13_ncr:1_{A3588016-2C3F-CE4A-B29F-00B0A8EACFE5}" xr6:coauthVersionLast="45" xr6:coauthVersionMax="45" xr10:uidLastSave="{00000000-0000-0000-0000-000000000000}"/>
  <bookViews>
    <workbookView xWindow="240" yWindow="460" windowWidth="25360" windowHeight="14120" tabRatio="500" xr2:uid="{00000000-000D-0000-FFFF-FFFF00000000}"/>
  </bookViews>
  <sheets>
    <sheet name="2020 Norman Co One Fund" sheetId="1" r:id="rId1"/>
    <sheet name="Fire Departments &amp; Rescue Squ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1" l="1"/>
  <c r="G34" i="1"/>
  <c r="E38" i="1"/>
  <c r="F38" i="1" s="1"/>
  <c r="F37" i="1"/>
  <c r="Z34" i="1"/>
  <c r="Z35" i="1" s="1"/>
  <c r="Y34" i="1"/>
  <c r="Y35" i="1"/>
  <c r="X34" i="1"/>
  <c r="X35" i="1" s="1"/>
  <c r="W34" i="1"/>
  <c r="W35" i="1" s="1"/>
  <c r="V34" i="1"/>
  <c r="V35" i="1" s="1"/>
  <c r="U34" i="1"/>
  <c r="U35" i="1"/>
  <c r="T34" i="1"/>
  <c r="T35" i="1" s="1"/>
  <c r="S34" i="1"/>
  <c r="S35" i="1" s="1"/>
  <c r="R34" i="1"/>
  <c r="R35" i="1" s="1"/>
  <c r="Q34" i="1"/>
  <c r="Q35" i="1"/>
  <c r="P34" i="1"/>
  <c r="P35" i="1" s="1"/>
  <c r="O34" i="1"/>
  <c r="O35" i="1" s="1"/>
  <c r="N34" i="1"/>
  <c r="N35" i="1" s="1"/>
  <c r="M34" i="1"/>
  <c r="M35" i="1"/>
  <c r="L34" i="1"/>
  <c r="L35" i="1" s="1"/>
  <c r="K34" i="1"/>
  <c r="K35" i="1" s="1"/>
  <c r="J34" i="1"/>
  <c r="J35" i="1" s="1"/>
  <c r="I34" i="1"/>
  <c r="I35" i="1"/>
  <c r="H34" i="1"/>
  <c r="H35" i="1" s="1"/>
  <c r="G35" i="1"/>
  <c r="D34" i="1"/>
  <c r="E28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E2" i="1" s="1"/>
  <c r="G2" i="1"/>
  <c r="D2" i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6" i="2" s="1"/>
  <c r="B34" i="2"/>
  <c r="B35" i="2"/>
  <c r="P5" i="2"/>
  <c r="O5" i="2"/>
  <c r="O3" i="2" s="1"/>
  <c r="N5" i="2"/>
  <c r="M5" i="2"/>
  <c r="L5" i="2"/>
  <c r="L3" i="2" s="1"/>
  <c r="K5" i="2"/>
  <c r="J5" i="2"/>
  <c r="I5" i="2"/>
  <c r="I3" i="2" s="1"/>
  <c r="H5" i="2"/>
  <c r="G5" i="2"/>
  <c r="G3" i="2" s="1"/>
  <c r="F5" i="2"/>
  <c r="E5" i="2"/>
  <c r="D5" i="2"/>
  <c r="D3" i="2" s="1"/>
  <c r="C5" i="2"/>
  <c r="B5" i="2" s="1"/>
  <c r="B3" i="2" s="1"/>
  <c r="P3" i="2"/>
  <c r="N3" i="2"/>
  <c r="M3" i="2"/>
  <c r="K3" i="2"/>
  <c r="J3" i="2"/>
  <c r="H3" i="2"/>
  <c r="F3" i="2"/>
  <c r="E3" i="2"/>
  <c r="C3" i="2"/>
  <c r="F34" i="1" l="1"/>
  <c r="M2" i="2"/>
  <c r="G38" i="1"/>
  <c r="E2" i="2"/>
</calcChain>
</file>

<file path=xl/sharedStrings.xml><?xml version="1.0" encoding="utf-8"?>
<sst xmlns="http://schemas.openxmlformats.org/spreadsheetml/2006/main" count="212" uniqueCount="90">
  <si>
    <t>FIRE DEPARTMENTS</t>
  </si>
  <si>
    <t>Total</t>
  </si>
  <si>
    <t>RESCUE SQUAD</t>
  </si>
  <si>
    <t xml:space="preserve">Amount given per Fire Deparment </t>
  </si>
  <si>
    <t xml:space="preserve">Amt / Rescue squd </t>
  </si>
  <si>
    <t>After Expenses</t>
  </si>
  <si>
    <t>Ada</t>
  </si>
  <si>
    <t>Borup</t>
  </si>
  <si>
    <t>Gary</t>
  </si>
  <si>
    <t>Halstad</t>
  </si>
  <si>
    <t>Hendrum</t>
  </si>
  <si>
    <t>Perley</t>
  </si>
  <si>
    <t>Twin Valley</t>
  </si>
  <si>
    <t>Shelly</t>
  </si>
  <si>
    <t>TOTALS</t>
  </si>
  <si>
    <t>Anthony</t>
  </si>
  <si>
    <t>Bear Park</t>
  </si>
  <si>
    <t>City of Ada</t>
  </si>
  <si>
    <t>City of Gary</t>
  </si>
  <si>
    <t>City of Halstad</t>
  </si>
  <si>
    <t>City of Hendrum</t>
  </si>
  <si>
    <t>City of Shelly</t>
  </si>
  <si>
    <t>City of Twin Valley</t>
  </si>
  <si>
    <t>Flom</t>
  </si>
  <si>
    <t>Fossum</t>
  </si>
  <si>
    <t>Good Hope</t>
  </si>
  <si>
    <t>Green Meadow</t>
  </si>
  <si>
    <t>Halstad Township</t>
  </si>
  <si>
    <t>Hegne</t>
  </si>
  <si>
    <t>Home Lake</t>
  </si>
  <si>
    <t>Lake Ida</t>
  </si>
  <si>
    <t xml:space="preserve">Lee </t>
  </si>
  <si>
    <t>LockHart</t>
  </si>
  <si>
    <t>Mary</t>
  </si>
  <si>
    <t>McDonaldsville</t>
  </si>
  <si>
    <t>Pleasant View</t>
  </si>
  <si>
    <t>Rockwell</t>
  </si>
  <si>
    <t>Spring Creek</t>
  </si>
  <si>
    <t>Strand</t>
  </si>
  <si>
    <t>Sundal</t>
  </si>
  <si>
    <t>Waukon</t>
  </si>
  <si>
    <t>Wild Rice</t>
  </si>
  <si>
    <t>Winchester</t>
  </si>
  <si>
    <t>Total After Expenses</t>
  </si>
  <si>
    <t>Net Totals</t>
  </si>
  <si>
    <t>NORMAN COUNTY ONE FUND 2020 REPORT</t>
  </si>
  <si>
    <t>Fire Department</t>
  </si>
  <si>
    <t>Summary by Township &amp; City</t>
  </si>
  <si>
    <t>LOCATION</t>
  </si>
  <si>
    <t>AMOUNT</t>
  </si>
  <si>
    <t>total by City or Township</t>
  </si>
  <si>
    <t xml:space="preserve">Matching Total </t>
  </si>
  <si>
    <t xml:space="preserve">Ada, Twin Valley, Gary, Halstad, Hendrum, Shelly, Perley, Borup, </t>
  </si>
  <si>
    <t>Amount per FD</t>
  </si>
  <si>
    <t xml:space="preserve">Rescue Amt / squd </t>
  </si>
  <si>
    <t>American Heart Association - MN</t>
  </si>
  <si>
    <t>American Red Cross</t>
  </si>
  <si>
    <t>Alzheimer's Association - MN</t>
  </si>
  <si>
    <t>Norman Co Development Center (DAC)</t>
  </si>
  <si>
    <t>American Cancer Society -MN</t>
  </si>
  <si>
    <t>Arthritis Foundation - MN</t>
  </si>
  <si>
    <t>Benedictine Living Com of Ada Foundation</t>
  </si>
  <si>
    <t>Norman Co Historical Society</t>
  </si>
  <si>
    <t>American Diabetes Association - MN</t>
  </si>
  <si>
    <t>Norman Co Victim Assistance Program</t>
  </si>
  <si>
    <t>Gary Cares</t>
  </si>
  <si>
    <t>Walk By Faith Equine PTSD</t>
  </si>
  <si>
    <t>Norman Co Sheriff's Canine Unit Thor</t>
  </si>
  <si>
    <t>Hospice of the Red River Valley</t>
  </si>
  <si>
    <t>Twin Valley-Gary Area Community Foundation</t>
  </si>
  <si>
    <t>Laurel Capistran Murphy Scholarship Fund</t>
  </si>
  <si>
    <t>Norman Co East Early Childhood Initiative Fund</t>
  </si>
  <si>
    <t>Reach</t>
  </si>
  <si>
    <t xml:space="preserve"> Township</t>
  </si>
  <si>
    <t xml:space="preserve">Bear Park </t>
  </si>
  <si>
    <t>Township</t>
  </si>
  <si>
    <t xml:space="preserve">Ada </t>
  </si>
  <si>
    <t>TWIN VALLEY</t>
  </si>
  <si>
    <t xml:space="preserve">Good Hope </t>
  </si>
  <si>
    <t xml:space="preserve">Halstad </t>
  </si>
  <si>
    <t xml:space="preserve">Township </t>
  </si>
  <si>
    <t>Lee</t>
  </si>
  <si>
    <t>Lockhart</t>
  </si>
  <si>
    <t xml:space="preserve">Shelly </t>
  </si>
  <si>
    <t>Wild Rice Township</t>
  </si>
  <si>
    <t>Totals by Non-Profit Fund</t>
  </si>
  <si>
    <t>Index</t>
  </si>
  <si>
    <t>printing</t>
  </si>
  <si>
    <t>charge to put together #s</t>
  </si>
  <si>
    <t>annual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</si>
</sst>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/>
    <xf numFmtId="0" fontId="3" fillId="0" borderId="0" xfId="0" applyFont="1"/>
    <xf numFmtId="164" fontId="0" fillId="0" borderId="0" xfId="0" applyNumberFormat="1" applyFill="1" applyBorder="1" applyAlignment="1">
      <alignment horizontal="center"/>
    </xf>
    <xf numFmtId="0" fontId="3" fillId="0" borderId="7" xfId="0" applyFont="1" applyBorder="1"/>
    <xf numFmtId="164" fontId="3" fillId="0" borderId="9" xfId="0" applyNumberFormat="1" applyFont="1" applyBorder="1"/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0" fillId="2" borderId="5" xfId="0" applyFill="1" applyBorder="1"/>
    <xf numFmtId="164" fontId="0" fillId="2" borderId="5" xfId="0" applyNumberFormat="1" applyFill="1" applyBorder="1"/>
    <xf numFmtId="0" fontId="3" fillId="0" borderId="5" xfId="0" applyFont="1" applyBorder="1" applyAlignment="1">
      <alignment wrapText="1"/>
    </xf>
    <xf numFmtId="0" fontId="3" fillId="0" borderId="5" xfId="0" applyFont="1" applyBorder="1"/>
    <xf numFmtId="164" fontId="3" fillId="0" borderId="5" xfId="0" applyNumberFormat="1" applyFont="1" applyBorder="1"/>
    <xf numFmtId="0" fontId="0" fillId="0" borderId="5" xfId="0" applyBorder="1"/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2" fillId="0" borderId="5" xfId="0" applyFont="1" applyBorder="1"/>
    <xf numFmtId="0" fontId="0" fillId="0" borderId="5" xfId="0" applyFill="1" applyBorder="1"/>
    <xf numFmtId="164" fontId="0" fillId="0" borderId="5" xfId="0" applyNumberFormat="1" applyBorder="1"/>
    <xf numFmtId="0" fontId="3" fillId="3" borderId="5" xfId="0" applyFont="1" applyFill="1" applyBorder="1"/>
    <xf numFmtId="0" fontId="3" fillId="0" borderId="5" xfId="0" applyFont="1" applyFill="1" applyBorder="1"/>
    <xf numFmtId="0" fontId="0" fillId="4" borderId="0" xfId="0" applyFill="1" applyBorder="1"/>
    <xf numFmtId="0" fontId="3" fillId="0" borderId="7" xfId="0" applyFont="1" applyFill="1" applyBorder="1"/>
    <xf numFmtId="164" fontId="0" fillId="0" borderId="0" xfId="0" applyNumberFormat="1"/>
    <xf numFmtId="0" fontId="3" fillId="0" borderId="10" xfId="0" applyFont="1" applyBorder="1"/>
    <xf numFmtId="0" fontId="3" fillId="0" borderId="11" xfId="0" applyFont="1" applyBorder="1"/>
    <xf numFmtId="164" fontId="3" fillId="0" borderId="11" xfId="0" applyNumberFormat="1" applyFont="1" applyBorder="1"/>
    <xf numFmtId="0" fontId="0" fillId="0" borderId="11" xfId="0" applyBorder="1"/>
    <xf numFmtId="0" fontId="0" fillId="4" borderId="5" xfId="0" applyFill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4" borderId="7" xfId="0" applyFill="1" applyBorder="1"/>
    <xf numFmtId="0" fontId="3" fillId="4" borderId="5" xfId="0" applyFont="1" applyFill="1" applyBorder="1"/>
    <xf numFmtId="0" fontId="0" fillId="0" borderId="0" xfId="0" applyFill="1" applyBorder="1"/>
    <xf numFmtId="0" fontId="0" fillId="4" borderId="13" xfId="0" applyFill="1" applyBorder="1"/>
    <xf numFmtId="0" fontId="0" fillId="0" borderId="14" xfId="0" applyBorder="1"/>
    <xf numFmtId="164" fontId="0" fillId="0" borderId="14" xfId="0" applyNumberFormat="1" applyBorder="1"/>
    <xf numFmtId="0" fontId="0" fillId="4" borderId="1" xfId="0" applyFill="1" applyBorder="1"/>
    <xf numFmtId="164" fontId="0" fillId="0" borderId="1" xfId="0" applyNumberFormat="1" applyBorder="1"/>
    <xf numFmtId="0" fontId="7" fillId="0" borderId="5" xfId="0" applyFont="1" applyFill="1" applyBorder="1"/>
    <xf numFmtId="0" fontId="7" fillId="5" borderId="5" xfId="0" applyFont="1" applyFill="1" applyBorder="1"/>
    <xf numFmtId="164" fontId="7" fillId="0" borderId="5" xfId="0" applyNumberFormat="1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3" xfId="0" applyNumberFormat="1" applyBorder="1"/>
    <xf numFmtId="0" fontId="0" fillId="4" borderId="0" xfId="0" applyFill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0" fillId="6" borderId="13" xfId="0" applyFill="1" applyBorder="1"/>
    <xf numFmtId="0" fontId="0" fillId="0" borderId="13" xfId="0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0" fillId="0" borderId="5" xfId="0" applyBorder="1" applyAlignment="1">
      <alignment horizontal="righ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tabSelected="1" topLeftCell="A17" workbookViewId="0">
      <selection activeCell="D40" sqref="D40"/>
    </sheetView>
  </sheetViews>
  <sheetFormatPr baseColWidth="10" defaultRowHeight="16" x14ac:dyDescent="0.2"/>
  <cols>
    <col min="1" max="1" width="20.5" style="34" bestFit="1" customWidth="1"/>
    <col min="2" max="6" width="10.83203125" style="34"/>
    <col min="7" max="26" width="10.83203125" style="34" customWidth="1"/>
    <col min="27" max="16384" width="10.83203125" style="34"/>
  </cols>
  <sheetData>
    <row r="1" spans="1:26" s="29" customFormat="1" x14ac:dyDescent="0.2">
      <c r="B1" s="29" t="s">
        <v>43</v>
      </c>
      <c r="D1" s="30">
        <v>29572.84</v>
      </c>
      <c r="E1" s="30" t="s">
        <v>5</v>
      </c>
      <c r="F1" s="30" t="s">
        <v>44</v>
      </c>
      <c r="G1" s="30">
        <v>5539.1867085940066</v>
      </c>
      <c r="H1" s="30">
        <v>4904.3005831085002</v>
      </c>
      <c r="I1" s="30">
        <v>1146.5926608974999</v>
      </c>
      <c r="J1" s="30">
        <v>1031.203081011</v>
      </c>
      <c r="K1" s="30">
        <v>1084.2725502414999</v>
      </c>
      <c r="L1" s="30">
        <v>1718.1849258205</v>
      </c>
      <c r="M1" s="30">
        <v>2504.0025711234998</v>
      </c>
      <c r="N1" s="30">
        <v>628.55674106949994</v>
      </c>
      <c r="O1" s="30">
        <v>745.40694854949993</v>
      </c>
      <c r="P1" s="30">
        <v>1346.2117653425</v>
      </c>
      <c r="Q1" s="30">
        <v>1292.6554202474999</v>
      </c>
      <c r="R1" s="30">
        <v>935.28853570449996</v>
      </c>
      <c r="S1" s="30">
        <v>1090.1150606154999</v>
      </c>
      <c r="T1" s="30">
        <v>527.28656125349994</v>
      </c>
      <c r="U1" s="30">
        <v>1359.357413684</v>
      </c>
      <c r="V1" s="30">
        <v>2252.7746250414998</v>
      </c>
      <c r="W1" s="30">
        <v>411.41010550249996</v>
      </c>
      <c r="X1" s="30">
        <v>430.88514008249996</v>
      </c>
      <c r="Y1" s="30">
        <v>321.82494643449996</v>
      </c>
      <c r="Z1" s="30">
        <v>303.32366358349998</v>
      </c>
    </row>
    <row r="2" spans="1:26" ht="51" x14ac:dyDescent="0.2">
      <c r="A2" s="31" t="s">
        <v>45</v>
      </c>
      <c r="B2" s="32" t="s">
        <v>14</v>
      </c>
      <c r="C2" s="33"/>
      <c r="D2" s="33">
        <f>SUM(D4:D33)</f>
        <v>30370</v>
      </c>
      <c r="E2" s="33">
        <f>SUM(G2:Z2)</f>
        <v>30370</v>
      </c>
      <c r="F2" s="31" t="s">
        <v>46</v>
      </c>
      <c r="G2" s="33">
        <f t="shared" ref="G2:Z2" si="0">SUM(G4:G33)</f>
        <v>5688.5</v>
      </c>
      <c r="H2" s="33">
        <f t="shared" si="0"/>
        <v>5036.5</v>
      </c>
      <c r="I2" s="33">
        <f t="shared" si="0"/>
        <v>1177.5</v>
      </c>
      <c r="J2" s="33">
        <f t="shared" si="0"/>
        <v>1059</v>
      </c>
      <c r="K2" s="33">
        <f t="shared" si="0"/>
        <v>1113.5</v>
      </c>
      <c r="L2" s="33">
        <f t="shared" si="0"/>
        <v>1764.5</v>
      </c>
      <c r="M2" s="33">
        <f t="shared" si="0"/>
        <v>2571.5</v>
      </c>
      <c r="N2" s="33">
        <f t="shared" si="0"/>
        <v>645.5</v>
      </c>
      <c r="O2" s="33">
        <f t="shared" si="0"/>
        <v>765.5</v>
      </c>
      <c r="P2" s="33">
        <f t="shared" si="0"/>
        <v>1382.5</v>
      </c>
      <c r="Q2" s="33">
        <f t="shared" si="0"/>
        <v>1327.5</v>
      </c>
      <c r="R2" s="33">
        <f t="shared" si="0"/>
        <v>960.5</v>
      </c>
      <c r="S2" s="33">
        <f t="shared" si="0"/>
        <v>1119.5</v>
      </c>
      <c r="T2" s="33">
        <f t="shared" si="0"/>
        <v>541.5</v>
      </c>
      <c r="U2" s="33">
        <f t="shared" si="0"/>
        <v>1396</v>
      </c>
      <c r="V2" s="33">
        <f t="shared" si="0"/>
        <v>2313.5</v>
      </c>
      <c r="W2" s="33">
        <f t="shared" si="0"/>
        <v>422.5</v>
      </c>
      <c r="X2" s="33">
        <f t="shared" si="0"/>
        <v>442.5</v>
      </c>
      <c r="Y2" s="33">
        <f t="shared" si="0"/>
        <v>330.5</v>
      </c>
      <c r="Z2" s="33">
        <f t="shared" si="0"/>
        <v>311.5</v>
      </c>
    </row>
    <row r="3" spans="1:26" s="39" customFormat="1" ht="75" x14ac:dyDescent="0.2">
      <c r="A3" s="35" t="s">
        <v>47</v>
      </c>
      <c r="B3" s="36" t="s">
        <v>48</v>
      </c>
      <c r="C3" s="36" t="s">
        <v>49</v>
      </c>
      <c r="D3" s="35" t="s">
        <v>50</v>
      </c>
      <c r="E3" s="35" t="s">
        <v>51</v>
      </c>
      <c r="F3" s="37" t="s">
        <v>52</v>
      </c>
      <c r="G3" s="35" t="s">
        <v>53</v>
      </c>
      <c r="H3" s="35" t="s">
        <v>54</v>
      </c>
      <c r="I3" s="35" t="s">
        <v>55</v>
      </c>
      <c r="J3" s="35" t="s">
        <v>56</v>
      </c>
      <c r="K3" s="35" t="s">
        <v>57</v>
      </c>
      <c r="L3" s="35" t="s">
        <v>58</v>
      </c>
      <c r="M3" s="35" t="s">
        <v>59</v>
      </c>
      <c r="N3" s="35" t="s">
        <v>60</v>
      </c>
      <c r="O3" s="38" t="s">
        <v>61</v>
      </c>
      <c r="P3" s="35" t="s">
        <v>62</v>
      </c>
      <c r="Q3" s="35" t="s">
        <v>63</v>
      </c>
      <c r="R3" s="35" t="s">
        <v>64</v>
      </c>
      <c r="S3" s="35" t="s">
        <v>65</v>
      </c>
      <c r="T3" s="35" t="s">
        <v>66</v>
      </c>
      <c r="U3" s="35" t="s">
        <v>67</v>
      </c>
      <c r="V3" s="35" t="s">
        <v>68</v>
      </c>
      <c r="W3" s="35" t="s">
        <v>69</v>
      </c>
      <c r="X3" s="35" t="s">
        <v>70</v>
      </c>
      <c r="Y3" s="35" t="s">
        <v>71</v>
      </c>
      <c r="Z3" s="35" t="s">
        <v>72</v>
      </c>
    </row>
    <row r="4" spans="1:26" x14ac:dyDescent="0.2">
      <c r="A4" s="40" t="s">
        <v>15</v>
      </c>
      <c r="B4" s="34" t="s">
        <v>73</v>
      </c>
      <c r="C4" s="41"/>
      <c r="D4" s="41">
        <v>585</v>
      </c>
      <c r="E4" s="41">
        <v>585</v>
      </c>
      <c r="G4" s="41">
        <v>125</v>
      </c>
      <c r="H4" s="41">
        <v>59</v>
      </c>
      <c r="I4" s="41">
        <v>26</v>
      </c>
      <c r="J4" s="41">
        <v>40</v>
      </c>
      <c r="K4" s="41">
        <v>10</v>
      </c>
      <c r="L4" s="41">
        <v>26</v>
      </c>
      <c r="M4" s="41">
        <v>50</v>
      </c>
      <c r="N4" s="41">
        <v>15</v>
      </c>
      <c r="O4" s="41">
        <v>20</v>
      </c>
      <c r="P4" s="41">
        <v>21</v>
      </c>
      <c r="Q4" s="41">
        <v>60</v>
      </c>
      <c r="R4" s="41">
        <v>10</v>
      </c>
      <c r="S4" s="41">
        <v>10</v>
      </c>
      <c r="T4" s="41">
        <v>20</v>
      </c>
      <c r="U4" s="41">
        <v>52</v>
      </c>
      <c r="V4" s="41">
        <v>21</v>
      </c>
      <c r="W4" s="41">
        <v>0</v>
      </c>
      <c r="X4" s="41">
        <v>20</v>
      </c>
      <c r="Y4" s="41">
        <v>0</v>
      </c>
    </row>
    <row r="5" spans="1:26" x14ac:dyDescent="0.2">
      <c r="A5" s="34" t="s">
        <v>74</v>
      </c>
      <c r="B5" s="34" t="s">
        <v>75</v>
      </c>
      <c r="C5" s="41"/>
      <c r="D5" s="41">
        <v>2214</v>
      </c>
      <c r="E5" s="41">
        <v>2214</v>
      </c>
      <c r="F5" s="34" t="s">
        <v>8</v>
      </c>
      <c r="G5" s="41">
        <v>540</v>
      </c>
      <c r="H5" s="41">
        <v>610</v>
      </c>
      <c r="I5" s="41">
        <v>35</v>
      </c>
      <c r="J5" s="41">
        <v>67</v>
      </c>
      <c r="K5" s="41">
        <v>117</v>
      </c>
      <c r="L5" s="41">
        <v>107</v>
      </c>
      <c r="M5" s="41">
        <v>160</v>
      </c>
      <c r="N5" s="41">
        <v>37</v>
      </c>
      <c r="O5" s="41">
        <v>2</v>
      </c>
      <c r="P5" s="41">
        <v>17</v>
      </c>
      <c r="Q5" s="41">
        <v>45</v>
      </c>
      <c r="R5" s="41">
        <v>45</v>
      </c>
      <c r="S5" s="41">
        <v>154</v>
      </c>
      <c r="T5" s="41">
        <v>97</v>
      </c>
      <c r="U5" s="41">
        <v>35</v>
      </c>
      <c r="V5" s="41">
        <v>115</v>
      </c>
      <c r="W5" s="41">
        <v>5</v>
      </c>
      <c r="X5" s="41">
        <v>22</v>
      </c>
      <c r="Y5" s="41">
        <v>2</v>
      </c>
      <c r="Z5" s="41">
        <v>2</v>
      </c>
    </row>
    <row r="6" spans="1:26" x14ac:dyDescent="0.2">
      <c r="A6" s="42" t="s">
        <v>17</v>
      </c>
      <c r="B6" s="43" t="s">
        <v>76</v>
      </c>
      <c r="D6" s="41">
        <v>3450</v>
      </c>
      <c r="E6" s="41">
        <v>3450</v>
      </c>
      <c r="G6" s="41">
        <v>607</v>
      </c>
      <c r="H6" s="41">
        <v>68</v>
      </c>
      <c r="I6" s="41">
        <v>126</v>
      </c>
      <c r="J6" s="41">
        <v>83</v>
      </c>
      <c r="K6" s="41">
        <v>177</v>
      </c>
      <c r="L6" s="41">
        <v>233</v>
      </c>
      <c r="M6" s="41">
        <v>243</v>
      </c>
      <c r="N6" s="41">
        <v>98</v>
      </c>
      <c r="O6" s="41">
        <v>258</v>
      </c>
      <c r="P6" s="41">
        <v>505</v>
      </c>
      <c r="Q6" s="41">
        <v>217</v>
      </c>
      <c r="R6" s="41">
        <v>109</v>
      </c>
      <c r="S6" s="41">
        <v>67</v>
      </c>
      <c r="T6" s="41">
        <v>39</v>
      </c>
      <c r="U6" s="41">
        <v>166</v>
      </c>
      <c r="V6" s="41">
        <v>275</v>
      </c>
      <c r="W6" s="41">
        <v>46</v>
      </c>
      <c r="X6" s="41">
        <v>107</v>
      </c>
      <c r="Y6" s="41">
        <v>12</v>
      </c>
      <c r="Z6" s="41">
        <v>14</v>
      </c>
    </row>
    <row r="7" spans="1:26" x14ac:dyDescent="0.2">
      <c r="A7" s="42" t="s">
        <v>18</v>
      </c>
      <c r="B7" s="32" t="s">
        <v>8</v>
      </c>
      <c r="C7" s="33"/>
      <c r="D7" s="33">
        <v>2165</v>
      </c>
      <c r="E7" s="33">
        <v>2165</v>
      </c>
      <c r="F7" s="32"/>
      <c r="G7" s="33">
        <v>505</v>
      </c>
      <c r="H7" s="33">
        <v>600</v>
      </c>
      <c r="I7" s="33">
        <v>5</v>
      </c>
      <c r="J7" s="33">
        <v>5</v>
      </c>
      <c r="K7" s="33">
        <v>0</v>
      </c>
      <c r="L7" s="33">
        <v>125</v>
      </c>
      <c r="M7" s="33">
        <v>50</v>
      </c>
      <c r="N7" s="33">
        <v>10</v>
      </c>
      <c r="O7" s="33">
        <v>0</v>
      </c>
      <c r="P7" s="33">
        <v>125</v>
      </c>
      <c r="Q7" s="33">
        <v>60</v>
      </c>
      <c r="R7" s="33">
        <v>55</v>
      </c>
      <c r="S7" s="33">
        <v>185</v>
      </c>
      <c r="T7" s="33">
        <v>60</v>
      </c>
      <c r="U7" s="33">
        <v>70</v>
      </c>
      <c r="V7" s="33">
        <v>50</v>
      </c>
      <c r="W7" s="33">
        <v>100</v>
      </c>
      <c r="X7" s="33">
        <v>0</v>
      </c>
      <c r="Y7" s="33">
        <v>105</v>
      </c>
      <c r="Z7" s="33">
        <v>55</v>
      </c>
    </row>
    <row r="8" spans="1:26" customFormat="1" ht="17" thickBot="1" x14ac:dyDescent="0.25">
      <c r="A8" s="44" t="s">
        <v>19</v>
      </c>
      <c r="B8" s="45" t="s">
        <v>9</v>
      </c>
      <c r="D8" s="46">
        <v>1467</v>
      </c>
      <c r="E8" s="46">
        <v>1467</v>
      </c>
      <c r="G8" s="46">
        <v>600</v>
      </c>
      <c r="H8" s="46">
        <v>665</v>
      </c>
      <c r="I8" s="46">
        <v>25</v>
      </c>
      <c r="J8" s="46">
        <v>5</v>
      </c>
      <c r="K8" s="46">
        <v>0</v>
      </c>
      <c r="L8" s="46">
        <v>15</v>
      </c>
      <c r="M8" s="46">
        <v>15</v>
      </c>
      <c r="N8" s="46">
        <v>5</v>
      </c>
      <c r="O8" s="46">
        <v>0</v>
      </c>
      <c r="P8" s="46">
        <v>5</v>
      </c>
      <c r="Q8" s="46">
        <v>25</v>
      </c>
      <c r="R8" s="46">
        <v>0</v>
      </c>
      <c r="S8" s="46">
        <v>0</v>
      </c>
      <c r="T8" s="46">
        <v>0</v>
      </c>
      <c r="U8" s="46">
        <v>102</v>
      </c>
      <c r="V8" s="46">
        <v>5</v>
      </c>
      <c r="W8" s="46">
        <v>0</v>
      </c>
      <c r="X8" s="46">
        <v>0</v>
      </c>
      <c r="Y8" s="46">
        <v>0</v>
      </c>
      <c r="Z8" s="46">
        <v>0</v>
      </c>
    </row>
    <row r="9" spans="1:26" s="50" customFormat="1" ht="17" thickBot="1" x14ac:dyDescent="0.25">
      <c r="A9" s="47" t="s">
        <v>20</v>
      </c>
      <c r="B9" s="48"/>
      <c r="C9" s="49"/>
      <c r="D9" s="49">
        <v>155</v>
      </c>
      <c r="E9" s="49">
        <v>155</v>
      </c>
      <c r="F9" s="48" t="s">
        <v>10</v>
      </c>
      <c r="G9" s="49">
        <v>60</v>
      </c>
      <c r="H9" s="49">
        <v>85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10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</row>
    <row r="10" spans="1:26" ht="17" thickBot="1" x14ac:dyDescent="0.25">
      <c r="A10" s="51" t="s">
        <v>21</v>
      </c>
      <c r="B10" s="43" t="s">
        <v>13</v>
      </c>
      <c r="D10" s="41">
        <v>130</v>
      </c>
      <c r="E10" s="41">
        <v>130</v>
      </c>
      <c r="G10" s="41">
        <v>110</v>
      </c>
      <c r="H10" s="41">
        <v>20</v>
      </c>
    </row>
    <row r="11" spans="1:26" customFormat="1" ht="17" thickBot="1" x14ac:dyDescent="0.25">
      <c r="A11" t="s">
        <v>22</v>
      </c>
      <c r="B11" t="s">
        <v>77</v>
      </c>
      <c r="D11" s="46">
        <v>2075</v>
      </c>
      <c r="E11" s="46">
        <v>2075</v>
      </c>
      <c r="G11" s="52">
        <v>300</v>
      </c>
      <c r="H11" s="53">
        <v>415</v>
      </c>
      <c r="I11" s="53">
        <v>65</v>
      </c>
      <c r="J11" s="53">
        <v>70</v>
      </c>
      <c r="K11" s="53">
        <v>75</v>
      </c>
      <c r="L11" s="53">
        <v>80</v>
      </c>
      <c r="M11" s="53">
        <v>140</v>
      </c>
      <c r="N11" s="53">
        <v>35</v>
      </c>
      <c r="O11" s="53">
        <v>110</v>
      </c>
      <c r="P11" s="53">
        <v>25</v>
      </c>
      <c r="Q11" s="53">
        <v>55</v>
      </c>
      <c r="R11" s="53">
        <v>65</v>
      </c>
      <c r="S11" s="53">
        <v>105</v>
      </c>
      <c r="T11" s="53">
        <v>15</v>
      </c>
      <c r="U11" s="53">
        <v>165</v>
      </c>
      <c r="V11" s="53">
        <v>150</v>
      </c>
      <c r="W11" s="53">
        <v>110</v>
      </c>
      <c r="X11" s="53">
        <v>5</v>
      </c>
      <c r="Y11" s="53">
        <v>40</v>
      </c>
      <c r="Z11" s="54">
        <v>50</v>
      </c>
    </row>
    <row r="12" spans="1:26" customFormat="1" x14ac:dyDescent="0.2">
      <c r="A12" s="22" t="s">
        <v>23</v>
      </c>
      <c r="B12" s="22" t="s">
        <v>75</v>
      </c>
      <c r="C12" s="21"/>
      <c r="D12" s="21">
        <v>503</v>
      </c>
      <c r="E12" s="21">
        <v>503</v>
      </c>
      <c r="F12" s="22"/>
      <c r="G12" s="21">
        <v>79</v>
      </c>
      <c r="H12" s="21">
        <v>71</v>
      </c>
      <c r="I12" s="21">
        <v>23</v>
      </c>
      <c r="J12" s="21">
        <v>36</v>
      </c>
      <c r="K12" s="21">
        <v>16</v>
      </c>
      <c r="L12" s="21">
        <v>23</v>
      </c>
      <c r="M12" s="21">
        <v>98</v>
      </c>
      <c r="N12" s="21">
        <v>9</v>
      </c>
      <c r="O12" s="21">
        <v>1</v>
      </c>
      <c r="P12" s="21">
        <v>1</v>
      </c>
      <c r="Q12" s="21">
        <v>36</v>
      </c>
      <c r="R12" s="21">
        <v>2</v>
      </c>
      <c r="S12" s="21">
        <v>6</v>
      </c>
      <c r="T12" s="21">
        <v>11</v>
      </c>
      <c r="U12" s="21">
        <v>21</v>
      </c>
      <c r="V12" s="21">
        <v>47</v>
      </c>
      <c r="W12" s="21">
        <v>1</v>
      </c>
      <c r="X12" s="21">
        <v>16</v>
      </c>
      <c r="Y12" s="21">
        <v>1</v>
      </c>
      <c r="Z12" s="21">
        <v>5</v>
      </c>
    </row>
    <row r="13" spans="1:26" customFormat="1" x14ac:dyDescent="0.2">
      <c r="A13" s="55" t="s">
        <v>24</v>
      </c>
      <c r="B13" t="s">
        <v>75</v>
      </c>
      <c r="C13" s="46"/>
      <c r="D13" s="46">
        <v>930</v>
      </c>
      <c r="E13" s="46">
        <v>930</v>
      </c>
      <c r="G13" s="46">
        <v>115</v>
      </c>
      <c r="H13" s="46">
        <v>180</v>
      </c>
      <c r="I13" s="46">
        <v>15</v>
      </c>
      <c r="J13" s="46">
        <v>100</v>
      </c>
      <c r="K13" s="46">
        <v>10</v>
      </c>
      <c r="L13" s="46">
        <v>10</v>
      </c>
      <c r="M13" s="46">
        <v>60</v>
      </c>
      <c r="N13" s="46">
        <v>10</v>
      </c>
      <c r="O13" s="46">
        <v>15</v>
      </c>
      <c r="P13" s="46">
        <v>70</v>
      </c>
      <c r="Q13" s="46">
        <v>30</v>
      </c>
      <c r="R13" s="46">
        <v>10</v>
      </c>
      <c r="S13" s="46">
        <v>35</v>
      </c>
      <c r="T13" s="46">
        <v>60</v>
      </c>
      <c r="U13" s="46">
        <v>20</v>
      </c>
      <c r="V13" s="46">
        <v>140</v>
      </c>
      <c r="W13" s="46">
        <v>20</v>
      </c>
      <c r="X13" s="46">
        <v>10</v>
      </c>
      <c r="Y13" s="46">
        <v>20</v>
      </c>
      <c r="Z13" s="46">
        <v>0</v>
      </c>
    </row>
    <row r="14" spans="1:26" x14ac:dyDescent="0.2">
      <c r="A14" s="51" t="s">
        <v>78</v>
      </c>
      <c r="B14" s="40" t="s">
        <v>75</v>
      </c>
      <c r="D14" s="41">
        <v>1102</v>
      </c>
      <c r="E14" s="41">
        <v>1102</v>
      </c>
      <c r="G14" s="41">
        <v>20</v>
      </c>
      <c r="H14" s="41">
        <v>20</v>
      </c>
      <c r="I14" s="41">
        <v>8</v>
      </c>
      <c r="J14" s="41">
        <v>0</v>
      </c>
      <c r="K14" s="41">
        <v>3</v>
      </c>
      <c r="L14" s="41">
        <v>250</v>
      </c>
      <c r="M14" s="41">
        <v>258</v>
      </c>
      <c r="N14" s="41">
        <v>0</v>
      </c>
      <c r="O14" s="41">
        <v>0</v>
      </c>
      <c r="P14" s="41">
        <v>8</v>
      </c>
      <c r="Q14" s="41">
        <v>8</v>
      </c>
      <c r="R14" s="41">
        <v>252</v>
      </c>
      <c r="S14" s="41">
        <v>2</v>
      </c>
      <c r="T14" s="41">
        <v>0</v>
      </c>
      <c r="U14" s="41">
        <v>5</v>
      </c>
      <c r="V14" s="41">
        <v>253</v>
      </c>
      <c r="W14" s="41">
        <v>2</v>
      </c>
      <c r="X14" s="41">
        <v>8</v>
      </c>
      <c r="Y14" s="41">
        <v>2</v>
      </c>
      <c r="Z14" s="41">
        <v>3</v>
      </c>
    </row>
    <row r="15" spans="1:26" customFormat="1" x14ac:dyDescent="0.2">
      <c r="A15" s="51" t="s">
        <v>26</v>
      </c>
      <c r="B15" s="34" t="s">
        <v>75</v>
      </c>
      <c r="C15" s="34"/>
      <c r="D15" s="41">
        <v>540</v>
      </c>
      <c r="E15" s="41">
        <v>540</v>
      </c>
      <c r="F15" s="34"/>
      <c r="G15" s="41">
        <v>105</v>
      </c>
      <c r="H15" s="41">
        <v>87</v>
      </c>
      <c r="I15" s="41">
        <v>60</v>
      </c>
      <c r="J15" s="41">
        <v>10</v>
      </c>
      <c r="K15" s="41">
        <v>20</v>
      </c>
      <c r="L15" s="41">
        <v>20</v>
      </c>
      <c r="M15" s="41">
        <v>103</v>
      </c>
      <c r="N15" s="41">
        <v>15</v>
      </c>
      <c r="O15" s="41">
        <v>5</v>
      </c>
      <c r="P15" s="41">
        <v>5</v>
      </c>
      <c r="Q15" s="41">
        <v>15</v>
      </c>
      <c r="R15" s="41">
        <v>15</v>
      </c>
      <c r="S15" s="41">
        <v>50</v>
      </c>
      <c r="T15" s="41">
        <v>0</v>
      </c>
      <c r="U15" s="41">
        <v>10</v>
      </c>
      <c r="V15" s="41">
        <v>5</v>
      </c>
      <c r="W15" s="41">
        <v>5</v>
      </c>
      <c r="X15" s="41">
        <v>10</v>
      </c>
      <c r="Y15" s="41">
        <v>0</v>
      </c>
      <c r="Z15" s="41">
        <v>0</v>
      </c>
    </row>
    <row r="16" spans="1:26" x14ac:dyDescent="0.2">
      <c r="A16" s="56" t="s">
        <v>79</v>
      </c>
      <c r="B16" s="32" t="s">
        <v>75</v>
      </c>
      <c r="C16" s="33"/>
      <c r="D16" s="33">
        <v>597</v>
      </c>
      <c r="E16" s="33">
        <v>597</v>
      </c>
      <c r="F16" s="32"/>
      <c r="G16" s="33">
        <v>145</v>
      </c>
      <c r="H16" s="33">
        <v>165</v>
      </c>
      <c r="I16" s="33">
        <v>22</v>
      </c>
      <c r="J16" s="33">
        <v>0</v>
      </c>
      <c r="K16" s="33">
        <v>5</v>
      </c>
      <c r="L16" s="33">
        <v>45</v>
      </c>
      <c r="M16" s="33">
        <v>12</v>
      </c>
      <c r="N16" s="33">
        <v>55</v>
      </c>
      <c r="O16" s="33">
        <v>0</v>
      </c>
      <c r="P16" s="33">
        <v>25</v>
      </c>
      <c r="Q16" s="33">
        <v>7</v>
      </c>
      <c r="R16" s="33">
        <v>37</v>
      </c>
      <c r="S16" s="33">
        <v>0</v>
      </c>
      <c r="T16" s="33">
        <v>0</v>
      </c>
      <c r="U16" s="33">
        <v>42</v>
      </c>
      <c r="V16" s="33">
        <v>37</v>
      </c>
      <c r="W16" s="33">
        <v>0</v>
      </c>
      <c r="X16" s="33">
        <v>0</v>
      </c>
      <c r="Y16" s="33">
        <v>0</v>
      </c>
      <c r="Z16" s="33">
        <v>0</v>
      </c>
    </row>
    <row r="17" spans="1:28" customFormat="1" x14ac:dyDescent="0.2">
      <c r="A17" s="51" t="s">
        <v>28</v>
      </c>
      <c r="B17" s="34" t="s">
        <v>73</v>
      </c>
      <c r="C17" s="41"/>
      <c r="D17" s="41">
        <v>1000</v>
      </c>
      <c r="E17" s="41">
        <v>1000</v>
      </c>
      <c r="F17" s="34"/>
      <c r="G17" s="41">
        <v>68</v>
      </c>
      <c r="H17" s="41">
        <v>12</v>
      </c>
      <c r="I17" s="41">
        <v>61</v>
      </c>
      <c r="J17" s="41">
        <v>76</v>
      </c>
      <c r="K17" s="41">
        <v>56</v>
      </c>
      <c r="L17" s="41">
        <v>41</v>
      </c>
      <c r="M17" s="41">
        <v>201</v>
      </c>
      <c r="N17" s="41">
        <v>46</v>
      </c>
      <c r="O17" s="41">
        <v>58</v>
      </c>
      <c r="P17" s="41">
        <v>46</v>
      </c>
      <c r="Q17" s="41">
        <v>51</v>
      </c>
      <c r="R17" s="41">
        <v>11</v>
      </c>
      <c r="S17" s="41">
        <v>11</v>
      </c>
      <c r="T17" s="41">
        <v>1</v>
      </c>
      <c r="U17" s="41">
        <v>66</v>
      </c>
      <c r="V17" s="41">
        <v>181</v>
      </c>
      <c r="W17" s="41">
        <v>1</v>
      </c>
      <c r="X17" s="41">
        <v>11</v>
      </c>
      <c r="Y17" s="41">
        <v>1</v>
      </c>
      <c r="Z17" s="41">
        <v>1</v>
      </c>
    </row>
    <row r="18" spans="1:28" customFormat="1" x14ac:dyDescent="0.2">
      <c r="A18" s="57" t="s">
        <v>10</v>
      </c>
      <c r="B18" s="57" t="s">
        <v>75</v>
      </c>
      <c r="C18" s="46"/>
      <c r="D18" s="46">
        <v>550</v>
      </c>
      <c r="E18" s="46">
        <v>550</v>
      </c>
      <c r="G18" s="46">
        <v>140</v>
      </c>
      <c r="H18" s="46">
        <v>215</v>
      </c>
      <c r="I18" s="46">
        <v>50</v>
      </c>
      <c r="J18" s="46">
        <v>25</v>
      </c>
      <c r="K18" s="46">
        <v>25</v>
      </c>
      <c r="L18" s="46">
        <v>0</v>
      </c>
      <c r="M18" s="46">
        <v>50</v>
      </c>
      <c r="N18" s="46">
        <v>0</v>
      </c>
      <c r="O18" s="46">
        <v>0</v>
      </c>
      <c r="P18" s="46">
        <v>5</v>
      </c>
      <c r="Q18" s="46">
        <v>0</v>
      </c>
      <c r="R18" s="46">
        <v>0</v>
      </c>
      <c r="S18" s="46">
        <v>10</v>
      </c>
      <c r="T18" s="46">
        <v>0</v>
      </c>
      <c r="U18" s="46">
        <v>0</v>
      </c>
      <c r="V18" s="46">
        <v>30</v>
      </c>
      <c r="W18" s="46">
        <v>0</v>
      </c>
      <c r="X18" s="46">
        <v>0</v>
      </c>
      <c r="Y18" s="46">
        <v>0</v>
      </c>
      <c r="Z18" s="46">
        <v>0</v>
      </c>
    </row>
    <row r="19" spans="1:28" s="59" customFormat="1" ht="17" thickBot="1" x14ac:dyDescent="0.25">
      <c r="A19" s="58" t="s">
        <v>29</v>
      </c>
      <c r="B19" s="59" t="s">
        <v>75</v>
      </c>
      <c r="D19" s="60">
        <v>715</v>
      </c>
      <c r="E19" s="60">
        <v>715</v>
      </c>
      <c r="F19" s="59" t="s">
        <v>12</v>
      </c>
      <c r="G19" s="60">
        <v>94.5</v>
      </c>
      <c r="H19" s="60">
        <v>135.5</v>
      </c>
      <c r="I19" s="60">
        <v>17.5</v>
      </c>
      <c r="J19" s="60">
        <v>25.5</v>
      </c>
      <c r="K19" s="60">
        <v>35.5</v>
      </c>
      <c r="L19" s="60">
        <v>41.5</v>
      </c>
      <c r="M19" s="60">
        <v>37.5</v>
      </c>
      <c r="N19" s="60">
        <v>33.5</v>
      </c>
      <c r="O19" s="60">
        <v>17.5</v>
      </c>
      <c r="P19" s="60">
        <v>12.5</v>
      </c>
      <c r="Q19" s="60">
        <v>23.5</v>
      </c>
      <c r="R19" s="60">
        <v>14.5</v>
      </c>
      <c r="S19" s="60">
        <v>17.5</v>
      </c>
      <c r="T19" s="60">
        <v>17.5</v>
      </c>
      <c r="U19" s="60">
        <v>79.5</v>
      </c>
      <c r="V19" s="60">
        <v>45.5</v>
      </c>
      <c r="W19" s="60">
        <v>19.5</v>
      </c>
      <c r="X19" s="60">
        <v>12.5</v>
      </c>
      <c r="Y19" s="60">
        <v>19.5</v>
      </c>
      <c r="Z19" s="60">
        <v>14.5</v>
      </c>
    </row>
    <row r="20" spans="1:28" s="4" customFormat="1" x14ac:dyDescent="0.2">
      <c r="A20" s="4" t="s">
        <v>30</v>
      </c>
      <c r="B20" s="61" t="s">
        <v>80</v>
      </c>
      <c r="C20" s="62"/>
      <c r="D20" s="62">
        <v>1140</v>
      </c>
      <c r="E20" s="62">
        <v>1140</v>
      </c>
      <c r="G20" s="62">
        <v>237</v>
      </c>
      <c r="H20" s="62">
        <v>106</v>
      </c>
      <c r="I20" s="62">
        <v>74</v>
      </c>
      <c r="J20" s="62">
        <v>48</v>
      </c>
      <c r="K20" s="62">
        <v>55</v>
      </c>
      <c r="L20" s="62">
        <v>93</v>
      </c>
      <c r="M20" s="62">
        <v>106</v>
      </c>
      <c r="N20" s="62">
        <v>12</v>
      </c>
      <c r="O20" s="62">
        <v>63</v>
      </c>
      <c r="P20" s="62">
        <v>78</v>
      </c>
      <c r="Q20" s="62">
        <v>74</v>
      </c>
      <c r="R20" s="62">
        <v>30</v>
      </c>
      <c r="S20" s="62">
        <v>1</v>
      </c>
      <c r="T20" s="62">
        <v>13</v>
      </c>
      <c r="U20" s="62">
        <v>45</v>
      </c>
      <c r="V20" s="62">
        <v>62</v>
      </c>
      <c r="W20" s="62">
        <v>10</v>
      </c>
      <c r="X20" s="62">
        <v>27</v>
      </c>
      <c r="Y20" s="62">
        <v>6</v>
      </c>
    </row>
    <row r="21" spans="1:28" customFormat="1" x14ac:dyDescent="0.2">
      <c r="A21" s="63" t="s">
        <v>81</v>
      </c>
      <c r="B21" s="64" t="s">
        <v>75</v>
      </c>
      <c r="C21" s="65"/>
      <c r="D21" s="65">
        <v>1777</v>
      </c>
      <c r="E21" s="65">
        <v>1777</v>
      </c>
      <c r="F21" s="63"/>
      <c r="G21" s="65">
        <v>185</v>
      </c>
      <c r="H21" s="65">
        <v>205</v>
      </c>
      <c r="I21" s="65">
        <v>135</v>
      </c>
      <c r="J21" s="65">
        <v>170</v>
      </c>
      <c r="K21" s="65">
        <v>80</v>
      </c>
      <c r="L21" s="65">
        <v>45</v>
      </c>
      <c r="M21" s="65">
        <v>225</v>
      </c>
      <c r="N21" s="65">
        <v>60</v>
      </c>
      <c r="O21" s="65">
        <v>35</v>
      </c>
      <c r="P21" s="65">
        <v>80</v>
      </c>
      <c r="Q21" s="65">
        <v>90</v>
      </c>
      <c r="R21" s="65">
        <v>50</v>
      </c>
      <c r="S21" s="65">
        <v>47</v>
      </c>
      <c r="T21" s="65">
        <v>50</v>
      </c>
      <c r="U21" s="65">
        <v>65</v>
      </c>
      <c r="V21" s="65">
        <v>60</v>
      </c>
      <c r="W21" s="65">
        <v>25</v>
      </c>
      <c r="X21" s="65">
        <v>80</v>
      </c>
      <c r="Y21" s="65">
        <v>35</v>
      </c>
      <c r="Z21" s="65">
        <v>55</v>
      </c>
    </row>
    <row r="22" spans="1:28" s="66" customFormat="1" ht="17" thickBot="1" x14ac:dyDescent="0.25">
      <c r="A22" s="66" t="s">
        <v>82</v>
      </c>
      <c r="B22" s="66" t="s">
        <v>75</v>
      </c>
      <c r="C22" s="67"/>
      <c r="D22" s="67">
        <v>590</v>
      </c>
      <c r="E22" s="67">
        <v>590</v>
      </c>
      <c r="G22" s="67">
        <v>32</v>
      </c>
      <c r="H22" s="67">
        <v>10</v>
      </c>
      <c r="I22" s="67">
        <v>57</v>
      </c>
      <c r="J22" s="67">
        <v>22</v>
      </c>
      <c r="K22" s="67">
        <v>27</v>
      </c>
      <c r="L22" s="67">
        <v>115</v>
      </c>
      <c r="M22" s="67">
        <v>92</v>
      </c>
      <c r="N22" s="67">
        <v>7</v>
      </c>
      <c r="O22" s="67">
        <v>30</v>
      </c>
      <c r="P22" s="67">
        <v>10</v>
      </c>
      <c r="Q22" s="67">
        <v>27</v>
      </c>
      <c r="R22" s="67">
        <v>7</v>
      </c>
      <c r="S22" s="67">
        <v>20</v>
      </c>
      <c r="T22" s="67">
        <v>10</v>
      </c>
      <c r="U22" s="67">
        <v>17</v>
      </c>
      <c r="V22" s="67">
        <v>107</v>
      </c>
      <c r="W22" s="67">
        <v>0</v>
      </c>
      <c r="X22" s="67">
        <v>0</v>
      </c>
      <c r="Y22" s="67">
        <v>0</v>
      </c>
      <c r="Z22" s="67">
        <v>0</v>
      </c>
    </row>
    <row r="23" spans="1:28" customFormat="1" ht="17" thickTop="1" x14ac:dyDescent="0.2">
      <c r="A23" s="34" t="s">
        <v>33</v>
      </c>
      <c r="B23" s="34" t="s">
        <v>75</v>
      </c>
      <c r="C23" s="41"/>
      <c r="D23" s="41">
        <v>897</v>
      </c>
      <c r="E23" s="41">
        <v>897</v>
      </c>
      <c r="F23" s="34"/>
      <c r="G23" s="41">
        <v>107</v>
      </c>
      <c r="H23" s="41">
        <v>60</v>
      </c>
      <c r="I23" s="41">
        <v>84</v>
      </c>
      <c r="J23" s="41">
        <v>20</v>
      </c>
      <c r="K23" s="41">
        <v>87</v>
      </c>
      <c r="L23" s="41">
        <v>95</v>
      </c>
      <c r="M23" s="41">
        <v>107</v>
      </c>
      <c r="N23" s="41">
        <v>20</v>
      </c>
      <c r="O23" s="41">
        <v>25</v>
      </c>
      <c r="P23" s="41">
        <v>27</v>
      </c>
      <c r="Q23" s="41">
        <v>83</v>
      </c>
      <c r="R23" s="41">
        <v>40</v>
      </c>
      <c r="S23" s="41">
        <v>10</v>
      </c>
      <c r="T23" s="41">
        <v>10</v>
      </c>
      <c r="U23" s="41">
        <v>5</v>
      </c>
      <c r="V23" s="41">
        <v>97</v>
      </c>
      <c r="W23" s="41">
        <v>0</v>
      </c>
      <c r="X23" s="41">
        <v>20</v>
      </c>
      <c r="Y23" s="41">
        <v>0</v>
      </c>
      <c r="Z23" s="41">
        <v>0</v>
      </c>
    </row>
    <row r="24" spans="1:28" s="59" customFormat="1" ht="17" thickBot="1" x14ac:dyDescent="0.25">
      <c r="A24" s="59" t="s">
        <v>34</v>
      </c>
      <c r="B24" s="59" t="s">
        <v>75</v>
      </c>
      <c r="C24" s="60"/>
      <c r="D24" s="68">
        <v>1170</v>
      </c>
      <c r="E24" s="69">
        <v>1170</v>
      </c>
      <c r="G24" s="60">
        <v>95</v>
      </c>
      <c r="H24" s="60">
        <v>20</v>
      </c>
      <c r="I24" s="60">
        <v>45</v>
      </c>
      <c r="J24" s="60">
        <v>70</v>
      </c>
      <c r="K24" s="60">
        <v>70</v>
      </c>
      <c r="L24" s="60">
        <v>160</v>
      </c>
      <c r="M24" s="60">
        <v>115</v>
      </c>
      <c r="N24" s="60">
        <v>45</v>
      </c>
      <c r="O24" s="60">
        <v>75</v>
      </c>
      <c r="P24" s="60">
        <v>105</v>
      </c>
      <c r="Q24" s="60">
        <v>95</v>
      </c>
      <c r="R24" s="60">
        <v>10</v>
      </c>
      <c r="S24" s="60">
        <v>25</v>
      </c>
      <c r="T24" s="60">
        <v>30</v>
      </c>
      <c r="U24" s="60">
        <v>55</v>
      </c>
      <c r="V24" s="60">
        <v>115</v>
      </c>
      <c r="W24" s="60">
        <v>0</v>
      </c>
      <c r="X24" s="60">
        <v>30</v>
      </c>
      <c r="Y24" s="60">
        <v>0</v>
      </c>
      <c r="Z24" s="60">
        <v>10</v>
      </c>
    </row>
    <row r="25" spans="1:28" customFormat="1" x14ac:dyDescent="0.2">
      <c r="A25" s="22" t="s">
        <v>35</v>
      </c>
      <c r="B25" s="20" t="s">
        <v>75</v>
      </c>
      <c r="C25" s="21"/>
      <c r="D25" s="21">
        <v>281</v>
      </c>
      <c r="E25" s="21">
        <v>281</v>
      </c>
      <c r="F25" s="22"/>
      <c r="G25" s="21">
        <v>16</v>
      </c>
      <c r="H25" s="21">
        <v>5</v>
      </c>
      <c r="I25" s="21">
        <v>33</v>
      </c>
      <c r="J25" s="21">
        <v>8</v>
      </c>
      <c r="K25" s="21">
        <v>29</v>
      </c>
      <c r="L25" s="21">
        <v>7</v>
      </c>
      <c r="M25" s="21">
        <v>33</v>
      </c>
      <c r="N25" s="21">
        <v>32</v>
      </c>
      <c r="O25" s="21">
        <v>20</v>
      </c>
      <c r="P25" s="21">
        <v>10</v>
      </c>
      <c r="Q25" s="21">
        <v>13</v>
      </c>
      <c r="R25" s="21">
        <v>12</v>
      </c>
      <c r="S25" s="21">
        <v>4</v>
      </c>
      <c r="T25" s="21">
        <v>1</v>
      </c>
      <c r="U25" s="21">
        <v>14</v>
      </c>
      <c r="V25" s="21">
        <v>26</v>
      </c>
      <c r="W25" s="21">
        <v>1</v>
      </c>
      <c r="X25" s="21">
        <v>15</v>
      </c>
      <c r="Y25" s="21">
        <v>1</v>
      </c>
      <c r="Z25" s="21">
        <v>1</v>
      </c>
    </row>
    <row r="26" spans="1:28" customFormat="1" x14ac:dyDescent="0.2">
      <c r="A26" s="70" t="s">
        <v>36</v>
      </c>
      <c r="B26" t="s">
        <v>75</v>
      </c>
      <c r="C26" s="46"/>
      <c r="D26" s="46">
        <v>837</v>
      </c>
      <c r="E26" s="46">
        <v>837</v>
      </c>
      <c r="G26" s="71">
        <v>175</v>
      </c>
      <c r="H26" s="72">
        <v>65</v>
      </c>
      <c r="I26" s="72">
        <v>10</v>
      </c>
      <c r="J26" s="72">
        <v>45</v>
      </c>
      <c r="K26" s="72">
        <v>25</v>
      </c>
      <c r="L26" s="72">
        <v>60</v>
      </c>
      <c r="M26" s="72">
        <v>45</v>
      </c>
      <c r="N26" s="72">
        <v>15</v>
      </c>
      <c r="O26" s="72">
        <v>0</v>
      </c>
      <c r="P26" s="72">
        <v>40</v>
      </c>
      <c r="Q26" s="72">
        <v>65</v>
      </c>
      <c r="R26" s="72">
        <v>25</v>
      </c>
      <c r="S26" s="72">
        <v>7</v>
      </c>
      <c r="T26" s="72">
        <v>30</v>
      </c>
      <c r="U26" s="72">
        <v>15</v>
      </c>
      <c r="V26" s="72">
        <v>145</v>
      </c>
      <c r="W26" s="72">
        <v>15</v>
      </c>
      <c r="X26" s="72">
        <v>25</v>
      </c>
      <c r="Y26" s="72">
        <v>0</v>
      </c>
      <c r="Z26" s="72">
        <v>30</v>
      </c>
      <c r="AA26" s="73">
        <v>0</v>
      </c>
      <c r="AB26" s="74">
        <v>0</v>
      </c>
    </row>
    <row r="27" spans="1:28" customFormat="1" x14ac:dyDescent="0.2">
      <c r="A27" s="51" t="s">
        <v>83</v>
      </c>
      <c r="B27" s="34" t="s">
        <v>75</v>
      </c>
      <c r="C27" s="41"/>
      <c r="D27" s="41">
        <v>1115</v>
      </c>
      <c r="E27" s="41">
        <v>1115</v>
      </c>
      <c r="F27" s="34"/>
      <c r="G27" s="41">
        <v>235</v>
      </c>
      <c r="H27" s="41">
        <v>220</v>
      </c>
      <c r="I27" s="41">
        <v>15</v>
      </c>
      <c r="J27" s="41">
        <v>20</v>
      </c>
      <c r="K27" s="41">
        <v>10</v>
      </c>
      <c r="L27" s="41">
        <v>25</v>
      </c>
      <c r="M27" s="41">
        <v>65</v>
      </c>
      <c r="N27" s="41">
        <v>10</v>
      </c>
      <c r="O27" s="41">
        <v>10</v>
      </c>
      <c r="P27" s="41">
        <v>20</v>
      </c>
      <c r="Q27" s="41">
        <v>115</v>
      </c>
      <c r="R27" s="41">
        <v>75</v>
      </c>
      <c r="S27" s="41">
        <v>35</v>
      </c>
      <c r="T27" s="41">
        <v>10</v>
      </c>
      <c r="U27" s="41">
        <v>80</v>
      </c>
      <c r="V27" s="41">
        <v>130</v>
      </c>
      <c r="W27" s="41">
        <v>10</v>
      </c>
      <c r="X27" s="41">
        <v>10</v>
      </c>
      <c r="Y27" s="41">
        <v>10</v>
      </c>
      <c r="Z27" s="41">
        <v>10</v>
      </c>
    </row>
    <row r="28" spans="1:28" customFormat="1" x14ac:dyDescent="0.2">
      <c r="A28" t="s">
        <v>37</v>
      </c>
      <c r="B28" s="34"/>
      <c r="C28" s="46"/>
      <c r="D28" s="46">
        <v>240</v>
      </c>
      <c r="E28" s="46">
        <f>SUM(G28:Z28)</f>
        <v>240</v>
      </c>
      <c r="F28" s="34"/>
      <c r="G28" s="41">
        <v>20</v>
      </c>
      <c r="H28" s="41">
        <v>10</v>
      </c>
      <c r="I28" s="41">
        <v>20</v>
      </c>
      <c r="J28" s="41">
        <v>20</v>
      </c>
      <c r="K28" s="41">
        <v>20</v>
      </c>
      <c r="L28" s="41">
        <v>20</v>
      </c>
      <c r="M28" s="41">
        <v>20</v>
      </c>
      <c r="N28" s="41">
        <v>20</v>
      </c>
      <c r="O28" s="41"/>
      <c r="P28" s="41">
        <v>10</v>
      </c>
      <c r="Q28" s="41">
        <v>20</v>
      </c>
      <c r="R28" s="41">
        <v>10</v>
      </c>
      <c r="S28" s="41">
        <v>10</v>
      </c>
      <c r="T28" s="41"/>
      <c r="U28" s="41">
        <v>10</v>
      </c>
      <c r="V28" s="41">
        <v>30</v>
      </c>
      <c r="W28" s="41"/>
      <c r="X28" s="41"/>
      <c r="Y28" s="41"/>
      <c r="Z28" s="41"/>
    </row>
    <row r="29" spans="1:28" customFormat="1" x14ac:dyDescent="0.2">
      <c r="A29" s="32" t="s">
        <v>38</v>
      </c>
      <c r="B29" s="32" t="s">
        <v>75</v>
      </c>
      <c r="C29" s="32"/>
      <c r="D29" s="33">
        <v>580</v>
      </c>
      <c r="E29" s="33">
        <v>580</v>
      </c>
      <c r="F29" s="32"/>
      <c r="G29" s="33">
        <v>180</v>
      </c>
      <c r="H29" s="33">
        <v>180</v>
      </c>
      <c r="I29" s="33">
        <v>20</v>
      </c>
      <c r="J29" s="33">
        <v>0</v>
      </c>
      <c r="K29" s="33">
        <v>5</v>
      </c>
      <c r="L29" s="33">
        <v>0</v>
      </c>
      <c r="M29" s="33">
        <v>35</v>
      </c>
      <c r="N29" s="33">
        <v>0</v>
      </c>
      <c r="O29" s="33">
        <v>0</v>
      </c>
      <c r="P29" s="33">
        <v>0</v>
      </c>
      <c r="Q29" s="33">
        <v>20</v>
      </c>
      <c r="R29" s="33">
        <v>20</v>
      </c>
      <c r="S29" s="33">
        <v>35</v>
      </c>
      <c r="T29" s="33">
        <v>25</v>
      </c>
      <c r="U29" s="33">
        <v>25</v>
      </c>
      <c r="V29" s="33">
        <v>35</v>
      </c>
      <c r="W29" s="33">
        <v>0</v>
      </c>
      <c r="X29" s="33">
        <v>0</v>
      </c>
      <c r="Y29" s="33">
        <v>0</v>
      </c>
      <c r="Z29" s="33">
        <v>0</v>
      </c>
    </row>
    <row r="30" spans="1:28" customFormat="1" x14ac:dyDescent="0.2">
      <c r="A30" s="22" t="s">
        <v>39</v>
      </c>
      <c r="B30" s="22" t="s">
        <v>75</v>
      </c>
      <c r="C30" s="21"/>
      <c r="D30" s="21">
        <v>720</v>
      </c>
      <c r="E30" s="21">
        <v>720</v>
      </c>
      <c r="F30" s="22"/>
      <c r="G30" s="21">
        <v>182</v>
      </c>
      <c r="H30" s="21">
        <v>177</v>
      </c>
      <c r="I30" s="21">
        <v>45</v>
      </c>
      <c r="J30" s="21">
        <v>12.5</v>
      </c>
      <c r="K30" s="21">
        <v>50</v>
      </c>
      <c r="L30" s="21">
        <v>7</v>
      </c>
      <c r="M30" s="21">
        <v>60</v>
      </c>
      <c r="N30" s="21">
        <v>20</v>
      </c>
      <c r="O30" s="21">
        <v>0</v>
      </c>
      <c r="P30" s="21">
        <v>6</v>
      </c>
      <c r="Q30" s="21">
        <v>10</v>
      </c>
      <c r="R30" s="21">
        <v>0</v>
      </c>
      <c r="S30" s="21">
        <v>52</v>
      </c>
      <c r="T30" s="21">
        <v>11</v>
      </c>
      <c r="U30" s="21">
        <v>30.5</v>
      </c>
      <c r="V30" s="21">
        <v>56</v>
      </c>
      <c r="W30" s="21">
        <v>1</v>
      </c>
      <c r="X30" s="21">
        <v>0</v>
      </c>
      <c r="Y30" s="21">
        <v>0</v>
      </c>
      <c r="Z30" s="22"/>
    </row>
    <row r="31" spans="1:28" customFormat="1" x14ac:dyDescent="0.2">
      <c r="A31" s="22" t="s">
        <v>40</v>
      </c>
      <c r="B31" s="22" t="s">
        <v>75</v>
      </c>
      <c r="C31" s="21"/>
      <c r="D31" s="21">
        <v>1605</v>
      </c>
      <c r="E31" s="21">
        <v>1605</v>
      </c>
      <c r="F31" s="22"/>
      <c r="G31" s="21">
        <v>325</v>
      </c>
      <c r="H31" s="21">
        <v>360</v>
      </c>
      <c r="I31" s="21">
        <v>25</v>
      </c>
      <c r="J31" s="21">
        <v>35</v>
      </c>
      <c r="K31" s="21">
        <v>35</v>
      </c>
      <c r="L31" s="21">
        <v>65</v>
      </c>
      <c r="M31" s="21">
        <v>85</v>
      </c>
      <c r="N31" s="21">
        <v>5</v>
      </c>
      <c r="O31" s="21">
        <v>0</v>
      </c>
      <c r="P31" s="21">
        <v>110</v>
      </c>
      <c r="Q31" s="21">
        <v>20</v>
      </c>
      <c r="R31" s="21">
        <v>20</v>
      </c>
      <c r="S31" s="21">
        <v>205</v>
      </c>
      <c r="T31" s="21">
        <v>10</v>
      </c>
      <c r="U31" s="21">
        <v>145</v>
      </c>
      <c r="V31" s="21">
        <v>35</v>
      </c>
      <c r="W31" s="21">
        <v>35</v>
      </c>
      <c r="X31" s="21">
        <v>0</v>
      </c>
      <c r="Y31" s="21">
        <v>55</v>
      </c>
      <c r="Z31" s="21">
        <v>35</v>
      </c>
    </row>
    <row r="32" spans="1:28" x14ac:dyDescent="0.2">
      <c r="A32" s="32" t="s">
        <v>84</v>
      </c>
      <c r="B32" s="32" t="s">
        <v>41</v>
      </c>
      <c r="C32" s="33"/>
      <c r="D32" s="33">
        <v>870</v>
      </c>
      <c r="E32" s="33">
        <v>870</v>
      </c>
      <c r="F32" s="32"/>
      <c r="G32" s="33">
        <v>161</v>
      </c>
      <c r="H32" s="33">
        <v>211</v>
      </c>
      <c r="I32" s="33">
        <v>51</v>
      </c>
      <c r="J32" s="33">
        <v>31</v>
      </c>
      <c r="K32" s="33">
        <v>56</v>
      </c>
      <c r="L32" s="33">
        <v>46</v>
      </c>
      <c r="M32" s="33">
        <v>56</v>
      </c>
      <c r="N32" s="33">
        <v>16</v>
      </c>
      <c r="O32" s="33">
        <v>6</v>
      </c>
      <c r="P32" s="33">
        <v>11</v>
      </c>
      <c r="Q32" s="33">
        <v>38</v>
      </c>
      <c r="R32" s="33">
        <v>26</v>
      </c>
      <c r="S32" s="33">
        <v>16</v>
      </c>
      <c r="T32" s="33">
        <v>6</v>
      </c>
      <c r="U32" s="33">
        <v>31</v>
      </c>
      <c r="V32" s="33">
        <v>41</v>
      </c>
      <c r="W32" s="33">
        <v>16</v>
      </c>
      <c r="X32" s="33">
        <v>4</v>
      </c>
      <c r="Y32" s="33">
        <v>21</v>
      </c>
      <c r="Z32" s="33">
        <v>26</v>
      </c>
    </row>
    <row r="33" spans="1:26" s="76" customFormat="1" ht="17" thickBot="1" x14ac:dyDescent="0.25">
      <c r="A33" s="75" t="s">
        <v>42</v>
      </c>
      <c r="B33" s="76" t="s">
        <v>75</v>
      </c>
      <c r="C33" s="69"/>
      <c r="D33" s="69">
        <v>370</v>
      </c>
      <c r="E33" s="69">
        <v>370</v>
      </c>
      <c r="G33" s="69">
        <v>125</v>
      </c>
      <c r="H33" s="69">
        <v>0</v>
      </c>
      <c r="I33" s="69">
        <v>25</v>
      </c>
      <c r="J33" s="69">
        <v>15</v>
      </c>
      <c r="K33" s="69">
        <v>15</v>
      </c>
      <c r="L33" s="69">
        <v>10</v>
      </c>
      <c r="M33" s="69">
        <v>50</v>
      </c>
      <c r="N33" s="69">
        <v>15</v>
      </c>
      <c r="O33" s="69">
        <v>15</v>
      </c>
      <c r="P33" s="69">
        <v>5</v>
      </c>
      <c r="Q33" s="69">
        <v>25</v>
      </c>
      <c r="R33" s="69">
        <v>10</v>
      </c>
      <c r="S33" s="69">
        <v>0</v>
      </c>
      <c r="T33" s="69">
        <v>15</v>
      </c>
      <c r="U33" s="69">
        <v>15</v>
      </c>
      <c r="V33" s="69">
        <v>20</v>
      </c>
      <c r="W33" s="69">
        <v>0</v>
      </c>
      <c r="X33" s="69">
        <v>10</v>
      </c>
      <c r="Y33" s="69">
        <v>0</v>
      </c>
      <c r="Z33" s="69">
        <v>0</v>
      </c>
    </row>
    <row r="34" spans="1:26" s="4" customFormat="1" x14ac:dyDescent="0.2">
      <c r="C34" s="62"/>
      <c r="D34" s="41">
        <f>SUM(G34:Z34)</f>
        <v>30370</v>
      </c>
      <c r="F34" s="62">
        <f>SUM(G35:Z35)</f>
        <v>29572.840007907504</v>
      </c>
      <c r="G34" s="62">
        <f t="shared" ref="G34:Z34" si="1">SUM(G4:G33)</f>
        <v>5688.5</v>
      </c>
      <c r="H34" s="62">
        <f t="shared" si="1"/>
        <v>5036.5</v>
      </c>
      <c r="I34" s="62">
        <f t="shared" si="1"/>
        <v>1177.5</v>
      </c>
      <c r="J34" s="62">
        <f t="shared" si="1"/>
        <v>1059</v>
      </c>
      <c r="K34" s="62">
        <f t="shared" si="1"/>
        <v>1113.5</v>
      </c>
      <c r="L34" s="62">
        <f t="shared" si="1"/>
        <v>1764.5</v>
      </c>
      <c r="M34" s="62">
        <f t="shared" si="1"/>
        <v>2571.5</v>
      </c>
      <c r="N34" s="62">
        <f t="shared" si="1"/>
        <v>645.5</v>
      </c>
      <c r="O34" s="62">
        <f t="shared" si="1"/>
        <v>765.5</v>
      </c>
      <c r="P34" s="62">
        <f t="shared" si="1"/>
        <v>1382.5</v>
      </c>
      <c r="Q34" s="62">
        <f t="shared" si="1"/>
        <v>1327.5</v>
      </c>
      <c r="R34" s="62">
        <f t="shared" si="1"/>
        <v>960.5</v>
      </c>
      <c r="S34" s="62">
        <f t="shared" si="1"/>
        <v>1119.5</v>
      </c>
      <c r="T34" s="62">
        <f t="shared" si="1"/>
        <v>541.5</v>
      </c>
      <c r="U34" s="62">
        <f t="shared" si="1"/>
        <v>1396</v>
      </c>
      <c r="V34" s="62">
        <f t="shared" si="1"/>
        <v>2313.5</v>
      </c>
      <c r="W34" s="62">
        <f t="shared" si="1"/>
        <v>422.5</v>
      </c>
      <c r="X34" s="62">
        <f t="shared" si="1"/>
        <v>442.5</v>
      </c>
      <c r="Y34" s="62">
        <f t="shared" si="1"/>
        <v>330.5</v>
      </c>
      <c r="Z34" s="62">
        <f t="shared" si="1"/>
        <v>311.5</v>
      </c>
    </row>
    <row r="35" spans="1:26" s="78" customFormat="1" x14ac:dyDescent="0.2">
      <c r="A35" s="77" t="s">
        <v>85</v>
      </c>
      <c r="B35" s="30">
        <v>30370</v>
      </c>
      <c r="C35" s="78">
        <v>0.97375172867961801</v>
      </c>
      <c r="D35" s="79">
        <v>29572.84</v>
      </c>
      <c r="E35" s="77" t="s">
        <v>5</v>
      </c>
      <c r="F35" s="80" t="s">
        <v>44</v>
      </c>
      <c r="G35" s="79">
        <f>SUM(C35*G34)</f>
        <v>5539.1867085940066</v>
      </c>
      <c r="H35" s="79">
        <f>SUM(0.973751729*H34)</f>
        <v>4904.3005831085002</v>
      </c>
      <c r="I35" s="79">
        <f t="shared" ref="I35:Z35" si="2">SUM(0.973751729*I34)</f>
        <v>1146.5926608974999</v>
      </c>
      <c r="J35" s="79">
        <f t="shared" si="2"/>
        <v>1031.203081011</v>
      </c>
      <c r="K35" s="79">
        <f t="shared" si="2"/>
        <v>1084.2725502414999</v>
      </c>
      <c r="L35" s="79">
        <f t="shared" si="2"/>
        <v>1718.1849258205</v>
      </c>
      <c r="M35" s="79">
        <f t="shared" si="2"/>
        <v>2504.0025711234998</v>
      </c>
      <c r="N35" s="79">
        <f t="shared" si="2"/>
        <v>628.55674106949994</v>
      </c>
      <c r="O35" s="79">
        <f t="shared" si="2"/>
        <v>745.40694854949993</v>
      </c>
      <c r="P35" s="79">
        <f t="shared" si="2"/>
        <v>1346.2117653425</v>
      </c>
      <c r="Q35" s="79">
        <f t="shared" si="2"/>
        <v>1292.6554202474999</v>
      </c>
      <c r="R35" s="79">
        <f t="shared" si="2"/>
        <v>935.28853570449996</v>
      </c>
      <c r="S35" s="79">
        <f t="shared" si="2"/>
        <v>1090.1150606154999</v>
      </c>
      <c r="T35" s="79">
        <f t="shared" si="2"/>
        <v>527.28656125349994</v>
      </c>
      <c r="U35" s="79">
        <f t="shared" si="2"/>
        <v>1359.357413684</v>
      </c>
      <c r="V35" s="79">
        <f t="shared" si="2"/>
        <v>2252.7746250414998</v>
      </c>
      <c r="W35" s="79">
        <f t="shared" si="2"/>
        <v>411.41010550249996</v>
      </c>
      <c r="X35" s="79">
        <f t="shared" si="2"/>
        <v>430.88514008249996</v>
      </c>
      <c r="Y35" s="79">
        <f t="shared" si="2"/>
        <v>321.82494643449996</v>
      </c>
      <c r="Z35" s="79">
        <f t="shared" si="2"/>
        <v>303.32366358349998</v>
      </c>
    </row>
    <row r="36" spans="1:26" s="39" customFormat="1" ht="75" x14ac:dyDescent="0.2">
      <c r="A36" s="35" t="s">
        <v>47</v>
      </c>
      <c r="B36" s="36" t="s">
        <v>48</v>
      </c>
      <c r="C36" s="36" t="s">
        <v>49</v>
      </c>
      <c r="D36" s="35" t="s">
        <v>50</v>
      </c>
      <c r="E36" s="35" t="s">
        <v>51</v>
      </c>
      <c r="F36" s="38" t="s">
        <v>52</v>
      </c>
      <c r="G36" s="35" t="s">
        <v>53</v>
      </c>
      <c r="H36" s="35" t="s">
        <v>54</v>
      </c>
      <c r="I36" s="35" t="s">
        <v>55</v>
      </c>
      <c r="J36" s="35" t="s">
        <v>56</v>
      </c>
      <c r="K36" s="35" t="s">
        <v>57</v>
      </c>
      <c r="L36" s="35" t="s">
        <v>58</v>
      </c>
      <c r="M36" s="35" t="s">
        <v>59</v>
      </c>
      <c r="N36" s="35" t="s">
        <v>60</v>
      </c>
      <c r="O36" s="35" t="s">
        <v>61</v>
      </c>
      <c r="P36" s="35" t="s">
        <v>62</v>
      </c>
      <c r="Q36" s="35" t="s">
        <v>63</v>
      </c>
      <c r="R36" s="35" t="s">
        <v>64</v>
      </c>
      <c r="S36" s="35" t="s">
        <v>65</v>
      </c>
      <c r="T36" s="35" t="s">
        <v>66</v>
      </c>
      <c r="U36" s="35" t="s">
        <v>67</v>
      </c>
      <c r="V36" s="35" t="s">
        <v>68</v>
      </c>
      <c r="W36" s="35" t="s">
        <v>69</v>
      </c>
      <c r="X36" s="35" t="s">
        <v>70</v>
      </c>
      <c r="Y36" s="35" t="s">
        <v>71</v>
      </c>
      <c r="Z36" s="35" t="s">
        <v>72</v>
      </c>
    </row>
    <row r="37" spans="1:26" x14ac:dyDescent="0.2">
      <c r="D37" s="41">
        <v>30370</v>
      </c>
      <c r="E37" s="41">
        <v>797.16</v>
      </c>
      <c r="F37" s="41">
        <f>SUM(D37-E37)</f>
        <v>29572.84</v>
      </c>
      <c r="G37" s="41"/>
    </row>
    <row r="38" spans="1:26" x14ac:dyDescent="0.2">
      <c r="B38" s="34" t="s">
        <v>43</v>
      </c>
      <c r="D38" s="34">
        <v>1</v>
      </c>
      <c r="E38" s="34">
        <f>SUM(E37/D37)</f>
        <v>2.6248271320381954E-2</v>
      </c>
      <c r="F38" s="34">
        <f>SUM(D38-E38)</f>
        <v>0.97375172867961801</v>
      </c>
      <c r="G38" s="41">
        <f>SUM(G34*F38)</f>
        <v>5539.1867085940066</v>
      </c>
    </row>
    <row r="39" spans="1:26" x14ac:dyDescent="0.2">
      <c r="B39" s="34" t="s">
        <v>86</v>
      </c>
      <c r="C39" s="41">
        <v>422.16</v>
      </c>
      <c r="D39" s="34" t="s">
        <v>87</v>
      </c>
      <c r="F39" s="81" t="s">
        <v>43</v>
      </c>
    </row>
    <row r="40" spans="1:26" x14ac:dyDescent="0.2">
      <c r="A40" s="34" t="s">
        <v>88</v>
      </c>
      <c r="B40" s="34" t="s">
        <v>89</v>
      </c>
      <c r="C40" s="41">
        <v>375</v>
      </c>
    </row>
    <row r="41" spans="1:26" x14ac:dyDescent="0.2">
      <c r="B41" s="34" t="s">
        <v>1</v>
      </c>
      <c r="C41" s="41">
        <f>SUM(C39:C40)</f>
        <v>797.16000000000008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0"/>
  <sheetViews>
    <sheetView workbookViewId="0">
      <selection sqref="A1:P5"/>
    </sheetView>
  </sheetViews>
  <sheetFormatPr baseColWidth="10" defaultRowHeight="16" x14ac:dyDescent="0.2"/>
  <cols>
    <col min="1" max="1" width="16.1640625" style="1" bestFit="1" customWidth="1"/>
    <col min="2" max="2" width="12.1640625" style="1" customWidth="1"/>
    <col min="3" max="3" width="13.6640625" style="1" bestFit="1" customWidth="1"/>
    <col min="4" max="4" width="10.6640625" style="1" bestFit="1" customWidth="1"/>
    <col min="5" max="16" width="10.83203125" style="1"/>
    <col min="17" max="17" width="16.1640625" style="1" bestFit="1" customWidth="1"/>
    <col min="18" max="16384" width="10.83203125" style="1"/>
  </cols>
  <sheetData>
    <row r="1" spans="1:17" x14ac:dyDescent="0.2">
      <c r="C1" s="2" t="s">
        <v>0</v>
      </c>
      <c r="E1" s="2" t="s">
        <v>1</v>
      </c>
      <c r="K1" s="3" t="s">
        <v>2</v>
      </c>
      <c r="M1" s="2" t="s">
        <v>1</v>
      </c>
    </row>
    <row r="2" spans="1:17" ht="17" thickBot="1" x14ac:dyDescent="0.25">
      <c r="A2" s="4">
        <v>0.97375172867961801</v>
      </c>
      <c r="C2" s="1" t="s">
        <v>3</v>
      </c>
      <c r="E2" s="5">
        <f>SUM(C3:J3)</f>
        <v>5539.1867104164994</v>
      </c>
      <c r="K2" s="6" t="s">
        <v>4</v>
      </c>
      <c r="M2" s="5">
        <f>SUM(K3:P3)</f>
        <v>4904.3005831084984</v>
      </c>
    </row>
    <row r="3" spans="1:17" ht="17" thickBot="1" x14ac:dyDescent="0.25">
      <c r="A3" s="7" t="s">
        <v>5</v>
      </c>
      <c r="B3" s="26">
        <f>SUM(0.973751729*B5)</f>
        <v>10443.487293524999</v>
      </c>
      <c r="C3" s="27">
        <f t="shared" ref="C3:P3" si="0">SUM(0.973751729*C5)</f>
        <v>1066.258143255</v>
      </c>
      <c r="D3" s="27">
        <f t="shared" si="0"/>
        <v>330.10183613099997</v>
      </c>
      <c r="E3" s="27">
        <f t="shared" si="0"/>
        <v>1830.1663746555</v>
      </c>
      <c r="F3" s="27">
        <f t="shared" si="0"/>
        <v>689.41622413200002</v>
      </c>
      <c r="G3" s="27">
        <f t="shared" si="0"/>
        <v>193.2897182065</v>
      </c>
      <c r="H3" s="27">
        <f t="shared" si="0"/>
        <v>153.36589731749999</v>
      </c>
      <c r="I3" s="27">
        <f t="shared" si="0"/>
        <v>809.18768679899995</v>
      </c>
      <c r="J3" s="27">
        <f t="shared" si="0"/>
        <v>467.40082991999998</v>
      </c>
      <c r="K3" s="27">
        <f t="shared" si="0"/>
        <v>1949.9378373224999</v>
      </c>
      <c r="L3" s="27">
        <f t="shared" si="0"/>
        <v>917.27412871799993</v>
      </c>
      <c r="M3" s="27">
        <f t="shared" si="0"/>
        <v>263.88671855899997</v>
      </c>
      <c r="N3" s="27">
        <f t="shared" si="0"/>
        <v>209.35662173499998</v>
      </c>
      <c r="O3" s="27">
        <f t="shared" si="0"/>
        <v>1179.2133438189999</v>
      </c>
      <c r="P3" s="28">
        <f t="shared" si="0"/>
        <v>384.63193295499997</v>
      </c>
    </row>
    <row r="4" spans="1:17" ht="17" thickBot="1" x14ac:dyDescent="0.25">
      <c r="A4" s="8">
        <v>2.5999999999999999E-2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</row>
    <row r="5" spans="1:17" s="12" customFormat="1" ht="17" thickBot="1" x14ac:dyDescent="0.25">
      <c r="A5" s="9" t="s">
        <v>14</v>
      </c>
      <c r="B5" s="10">
        <f t="shared" ref="B5:B35" si="1">SUM(C5:P5)</f>
        <v>10725</v>
      </c>
      <c r="C5" s="11">
        <f t="shared" ref="C5:P5" si="2">SUM(C6:C235)</f>
        <v>1095</v>
      </c>
      <c r="D5" s="11">
        <f t="shared" si="2"/>
        <v>339</v>
      </c>
      <c r="E5" s="11">
        <f t="shared" si="2"/>
        <v>1879.5</v>
      </c>
      <c r="F5" s="11">
        <f t="shared" si="2"/>
        <v>708</v>
      </c>
      <c r="G5" s="11">
        <f t="shared" si="2"/>
        <v>198.5</v>
      </c>
      <c r="H5" s="11">
        <f t="shared" si="2"/>
        <v>157.5</v>
      </c>
      <c r="I5" s="11">
        <f t="shared" si="2"/>
        <v>831</v>
      </c>
      <c r="J5" s="11">
        <f t="shared" si="2"/>
        <v>480</v>
      </c>
      <c r="K5" s="11">
        <f t="shared" si="2"/>
        <v>2002.5</v>
      </c>
      <c r="L5" s="11">
        <f t="shared" si="2"/>
        <v>942</v>
      </c>
      <c r="M5" s="11">
        <f t="shared" si="2"/>
        <v>271</v>
      </c>
      <c r="N5" s="11">
        <f t="shared" si="2"/>
        <v>215</v>
      </c>
      <c r="O5" s="11">
        <f t="shared" si="2"/>
        <v>1211</v>
      </c>
      <c r="P5" s="11">
        <f t="shared" si="2"/>
        <v>395</v>
      </c>
      <c r="Q5" s="9" t="s">
        <v>14</v>
      </c>
    </row>
    <row r="6" spans="1:17" x14ac:dyDescent="0.2">
      <c r="A6" s="1" t="s">
        <v>15</v>
      </c>
      <c r="B6" s="13">
        <f t="shared" si="1"/>
        <v>184</v>
      </c>
      <c r="C6" s="5">
        <v>110</v>
      </c>
      <c r="D6" s="5"/>
      <c r="E6" s="5"/>
      <c r="F6" s="5">
        <v>15</v>
      </c>
      <c r="G6" s="5"/>
      <c r="H6" s="5"/>
      <c r="I6" s="5"/>
      <c r="J6" s="5"/>
      <c r="K6" s="5"/>
      <c r="L6" s="5">
        <v>59</v>
      </c>
      <c r="Q6" s="1" t="s">
        <v>15</v>
      </c>
    </row>
    <row r="7" spans="1:17" x14ac:dyDescent="0.2">
      <c r="A7" s="1" t="s">
        <v>16</v>
      </c>
      <c r="B7" s="13">
        <f t="shared" si="1"/>
        <v>1150</v>
      </c>
      <c r="C7" s="5"/>
      <c r="D7" s="5"/>
      <c r="E7" s="5">
        <v>540</v>
      </c>
      <c r="F7" s="5"/>
      <c r="G7" s="5"/>
      <c r="H7" s="5"/>
      <c r="I7" s="5"/>
      <c r="J7" s="5"/>
      <c r="K7" s="5">
        <v>610</v>
      </c>
      <c r="L7" s="5"/>
      <c r="Q7" s="1" t="s">
        <v>16</v>
      </c>
    </row>
    <row r="8" spans="1:17" x14ac:dyDescent="0.2">
      <c r="A8" s="14" t="s">
        <v>17</v>
      </c>
      <c r="B8" s="15">
        <f t="shared" si="1"/>
        <v>675</v>
      </c>
      <c r="C8" s="16">
        <v>544</v>
      </c>
      <c r="D8" s="16">
        <v>37</v>
      </c>
      <c r="E8" s="16">
        <v>25</v>
      </c>
      <c r="F8" s="16"/>
      <c r="G8" s="16"/>
      <c r="H8" s="16"/>
      <c r="I8" s="16">
        <v>1</v>
      </c>
      <c r="J8" s="16"/>
      <c r="K8" s="16">
        <v>10</v>
      </c>
      <c r="L8" s="16">
        <v>45</v>
      </c>
      <c r="M8" s="16"/>
      <c r="N8" s="16"/>
      <c r="O8" s="16">
        <v>13</v>
      </c>
      <c r="P8" s="16"/>
      <c r="Q8" s="14" t="s">
        <v>17</v>
      </c>
    </row>
    <row r="9" spans="1:17" x14ac:dyDescent="0.2">
      <c r="A9" s="14" t="s">
        <v>18</v>
      </c>
      <c r="B9" s="15">
        <f t="shared" si="1"/>
        <v>1105</v>
      </c>
      <c r="C9" s="16"/>
      <c r="D9" s="16"/>
      <c r="E9" s="16">
        <v>505</v>
      </c>
      <c r="F9" s="16"/>
      <c r="G9" s="16"/>
      <c r="H9" s="16"/>
      <c r="I9" s="16"/>
      <c r="J9" s="16"/>
      <c r="K9" s="16">
        <v>600</v>
      </c>
      <c r="L9" s="16"/>
      <c r="M9" s="16"/>
      <c r="N9" s="16"/>
      <c r="O9" s="16"/>
      <c r="P9" s="16"/>
      <c r="Q9" s="14" t="s">
        <v>18</v>
      </c>
    </row>
    <row r="10" spans="1:17" x14ac:dyDescent="0.2">
      <c r="A10" s="14" t="s">
        <v>19</v>
      </c>
      <c r="B10" s="15">
        <f t="shared" si="1"/>
        <v>1265</v>
      </c>
      <c r="C10" s="16"/>
      <c r="D10" s="16"/>
      <c r="E10" s="16"/>
      <c r="F10" s="16">
        <v>500</v>
      </c>
      <c r="G10" s="16"/>
      <c r="H10" s="16"/>
      <c r="I10" s="16"/>
      <c r="J10" s="16">
        <v>100</v>
      </c>
      <c r="K10" s="16"/>
      <c r="L10" s="16">
        <v>565</v>
      </c>
      <c r="M10" s="16"/>
      <c r="N10" s="16"/>
      <c r="O10" s="16"/>
      <c r="P10" s="16">
        <v>100</v>
      </c>
      <c r="Q10" s="14" t="s">
        <v>19</v>
      </c>
    </row>
    <row r="11" spans="1:17" x14ac:dyDescent="0.2">
      <c r="A11" s="14" t="s">
        <v>20</v>
      </c>
      <c r="B11" s="15">
        <f t="shared" si="1"/>
        <v>145</v>
      </c>
      <c r="C11" s="16"/>
      <c r="D11" s="16"/>
      <c r="E11" s="16"/>
      <c r="F11" s="16"/>
      <c r="G11" s="16">
        <v>60</v>
      </c>
      <c r="H11" s="16"/>
      <c r="I11" s="16"/>
      <c r="J11" s="16"/>
      <c r="K11" s="16"/>
      <c r="L11" s="16"/>
      <c r="M11" s="16">
        <v>85</v>
      </c>
      <c r="N11" s="16"/>
      <c r="O11" s="16"/>
      <c r="P11" s="16"/>
      <c r="Q11" s="14" t="s">
        <v>20</v>
      </c>
    </row>
    <row r="12" spans="1:17" x14ac:dyDescent="0.2">
      <c r="A12" s="14" t="s">
        <v>21</v>
      </c>
      <c r="B12" s="15">
        <f t="shared" si="1"/>
        <v>130</v>
      </c>
      <c r="C12" s="16"/>
      <c r="D12" s="16"/>
      <c r="E12" s="16"/>
      <c r="F12" s="16"/>
      <c r="G12" s="16"/>
      <c r="H12" s="16"/>
      <c r="I12" s="16"/>
      <c r="J12" s="16">
        <v>110</v>
      </c>
      <c r="K12" s="16"/>
      <c r="L12" s="16"/>
      <c r="M12" s="16"/>
      <c r="N12" s="16"/>
      <c r="O12" s="16"/>
      <c r="P12" s="16">
        <v>20</v>
      </c>
      <c r="Q12" s="14" t="s">
        <v>21</v>
      </c>
    </row>
    <row r="13" spans="1:17" x14ac:dyDescent="0.2">
      <c r="A13" s="14" t="s">
        <v>22</v>
      </c>
      <c r="B13" s="15">
        <f t="shared" si="1"/>
        <v>715</v>
      </c>
      <c r="C13" s="16"/>
      <c r="D13" s="16"/>
      <c r="E13" s="16"/>
      <c r="F13" s="16"/>
      <c r="G13" s="16"/>
      <c r="H13" s="16"/>
      <c r="I13" s="16">
        <v>300</v>
      </c>
      <c r="J13" s="16"/>
      <c r="K13" s="16"/>
      <c r="L13" s="16"/>
      <c r="M13" s="16"/>
      <c r="N13" s="16"/>
      <c r="O13" s="16">
        <v>415</v>
      </c>
      <c r="P13" s="16"/>
      <c r="Q13" s="14" t="s">
        <v>22</v>
      </c>
    </row>
    <row r="14" spans="1:17" x14ac:dyDescent="0.2">
      <c r="A14" s="14" t="s">
        <v>23</v>
      </c>
      <c r="B14" s="15">
        <f t="shared" si="1"/>
        <v>150</v>
      </c>
      <c r="C14" s="16"/>
      <c r="D14" s="16"/>
      <c r="E14" s="16"/>
      <c r="F14" s="16"/>
      <c r="G14" s="16"/>
      <c r="H14" s="16"/>
      <c r="I14" s="16">
        <v>79</v>
      </c>
      <c r="J14" s="16"/>
      <c r="K14" s="16"/>
      <c r="L14" s="16"/>
      <c r="M14" s="16"/>
      <c r="N14" s="16"/>
      <c r="O14" s="16">
        <v>71</v>
      </c>
      <c r="P14" s="16"/>
      <c r="Q14" s="14" t="s">
        <v>23</v>
      </c>
    </row>
    <row r="15" spans="1:17" x14ac:dyDescent="0.2">
      <c r="A15" s="14" t="s">
        <v>24</v>
      </c>
      <c r="B15" s="15">
        <f t="shared" si="1"/>
        <v>295</v>
      </c>
      <c r="C15" s="16"/>
      <c r="D15" s="16"/>
      <c r="E15" s="16">
        <v>20</v>
      </c>
      <c r="F15" s="16"/>
      <c r="G15" s="16"/>
      <c r="H15" s="16"/>
      <c r="I15" s="16">
        <v>95</v>
      </c>
      <c r="J15" s="16"/>
      <c r="K15" s="16">
        <v>20</v>
      </c>
      <c r="L15" s="16"/>
      <c r="M15" s="16"/>
      <c r="N15" s="16"/>
      <c r="O15" s="16">
        <v>160</v>
      </c>
      <c r="P15" s="16"/>
      <c r="Q15" s="14" t="s">
        <v>24</v>
      </c>
    </row>
    <row r="16" spans="1:17" x14ac:dyDescent="0.2">
      <c r="A16" s="14" t="s">
        <v>25</v>
      </c>
      <c r="B16" s="15">
        <f t="shared" si="1"/>
        <v>40</v>
      </c>
      <c r="C16" s="16"/>
      <c r="D16" s="16"/>
      <c r="E16" s="16"/>
      <c r="F16" s="16"/>
      <c r="G16" s="16"/>
      <c r="H16" s="16"/>
      <c r="I16" s="16"/>
      <c r="J16" s="16">
        <v>20</v>
      </c>
      <c r="K16" s="16"/>
      <c r="L16" s="16"/>
      <c r="M16" s="16"/>
      <c r="N16" s="16"/>
      <c r="O16" s="16"/>
      <c r="P16" s="16">
        <v>20</v>
      </c>
      <c r="Q16" s="14" t="s">
        <v>25</v>
      </c>
    </row>
    <row r="17" spans="1:17" x14ac:dyDescent="0.2">
      <c r="A17" s="12" t="s">
        <v>26</v>
      </c>
      <c r="B17" s="13">
        <f t="shared" si="1"/>
        <v>192</v>
      </c>
      <c r="C17" s="17">
        <v>25</v>
      </c>
      <c r="D17" s="17"/>
      <c r="E17" s="17">
        <v>80</v>
      </c>
      <c r="F17" s="17"/>
      <c r="G17" s="17"/>
      <c r="H17" s="17"/>
      <c r="I17" s="17"/>
      <c r="J17" s="17"/>
      <c r="K17" s="17">
        <v>87</v>
      </c>
      <c r="L17" s="17"/>
      <c r="M17" s="17"/>
      <c r="N17" s="17"/>
      <c r="O17" s="17"/>
      <c r="P17" s="17"/>
      <c r="Q17" s="12" t="s">
        <v>26</v>
      </c>
    </row>
    <row r="18" spans="1:17" x14ac:dyDescent="0.2">
      <c r="A18" s="12" t="s">
        <v>27</v>
      </c>
      <c r="B18" s="13">
        <f t="shared" si="1"/>
        <v>310</v>
      </c>
      <c r="C18" s="17"/>
      <c r="D18" s="17"/>
      <c r="E18" s="17"/>
      <c r="F18" s="17">
        <v>115</v>
      </c>
      <c r="G18" s="17"/>
      <c r="H18" s="17"/>
      <c r="I18" s="17"/>
      <c r="J18" s="17">
        <v>30</v>
      </c>
      <c r="K18" s="17"/>
      <c r="L18" s="17">
        <v>135</v>
      </c>
      <c r="M18" s="17"/>
      <c r="N18" s="17"/>
      <c r="O18" s="17"/>
      <c r="P18" s="17">
        <v>30</v>
      </c>
      <c r="Q18" s="12" t="s">
        <v>27</v>
      </c>
    </row>
    <row r="19" spans="1:17" x14ac:dyDescent="0.2">
      <c r="A19" s="12" t="s">
        <v>28</v>
      </c>
      <c r="B19" s="13">
        <f t="shared" si="1"/>
        <v>80</v>
      </c>
      <c r="C19" s="17">
        <v>56</v>
      </c>
      <c r="D19" s="17"/>
      <c r="E19" s="17"/>
      <c r="F19" s="17">
        <v>1</v>
      </c>
      <c r="G19" s="17">
        <v>11</v>
      </c>
      <c r="H19" s="17"/>
      <c r="I19" s="17"/>
      <c r="J19" s="17"/>
      <c r="K19" s="17"/>
      <c r="L19" s="17">
        <v>1</v>
      </c>
      <c r="M19" s="17">
        <v>11</v>
      </c>
      <c r="N19" s="17"/>
      <c r="O19" s="17"/>
      <c r="P19" s="17"/>
      <c r="Q19" s="12" t="s">
        <v>28</v>
      </c>
    </row>
    <row r="20" spans="1:17" x14ac:dyDescent="0.2">
      <c r="A20" s="12" t="s">
        <v>10</v>
      </c>
      <c r="B20" s="13">
        <f t="shared" si="1"/>
        <v>355</v>
      </c>
      <c r="C20" s="17"/>
      <c r="D20" s="17"/>
      <c r="E20" s="17"/>
      <c r="F20" s="17">
        <v>50</v>
      </c>
      <c r="G20" s="17">
        <v>77.5</v>
      </c>
      <c r="H20" s="17">
        <v>12.5</v>
      </c>
      <c r="I20" s="17"/>
      <c r="J20" s="17"/>
      <c r="K20" s="17"/>
      <c r="L20" s="17">
        <v>100</v>
      </c>
      <c r="M20" s="17">
        <v>102.5</v>
      </c>
      <c r="N20" s="17">
        <v>12.5</v>
      </c>
      <c r="O20" s="17"/>
      <c r="P20" s="17"/>
      <c r="Q20" s="12" t="s">
        <v>10</v>
      </c>
    </row>
    <row r="21" spans="1:17" x14ac:dyDescent="0.2">
      <c r="A21" s="12" t="s">
        <v>29</v>
      </c>
      <c r="B21" s="13">
        <f t="shared" si="1"/>
        <v>230</v>
      </c>
      <c r="C21" s="17"/>
      <c r="D21" s="17"/>
      <c r="E21" s="17"/>
      <c r="F21" s="17"/>
      <c r="G21" s="17"/>
      <c r="H21" s="17"/>
      <c r="I21" s="17">
        <v>94.5</v>
      </c>
      <c r="J21" s="17"/>
      <c r="K21" s="17"/>
      <c r="L21" s="17"/>
      <c r="M21" s="17"/>
      <c r="N21" s="17"/>
      <c r="O21" s="17">
        <v>135.5</v>
      </c>
      <c r="P21" s="17"/>
      <c r="Q21" s="12" t="s">
        <v>29</v>
      </c>
    </row>
    <row r="22" spans="1:17" x14ac:dyDescent="0.2">
      <c r="A22" s="12" t="s">
        <v>30</v>
      </c>
      <c r="B22" s="13">
        <f t="shared" si="1"/>
        <v>343</v>
      </c>
      <c r="C22" s="17">
        <v>148</v>
      </c>
      <c r="D22" s="17">
        <v>8</v>
      </c>
      <c r="E22" s="17">
        <v>3</v>
      </c>
      <c r="F22" s="17"/>
      <c r="G22" s="17"/>
      <c r="H22" s="17"/>
      <c r="I22" s="17">
        <v>78</v>
      </c>
      <c r="J22" s="17"/>
      <c r="K22" s="17">
        <v>3</v>
      </c>
      <c r="L22" s="17"/>
      <c r="M22" s="17"/>
      <c r="N22" s="17"/>
      <c r="O22" s="17">
        <v>103</v>
      </c>
      <c r="P22" s="17"/>
      <c r="Q22" s="12" t="s">
        <v>30</v>
      </c>
    </row>
    <row r="23" spans="1:17" x14ac:dyDescent="0.2">
      <c r="A23" s="12" t="s">
        <v>31</v>
      </c>
      <c r="B23" s="13">
        <f t="shared" si="1"/>
        <v>390</v>
      </c>
      <c r="C23" s="17"/>
      <c r="D23" s="17">
        <v>10</v>
      </c>
      <c r="E23" s="17"/>
      <c r="F23" s="17"/>
      <c r="G23" s="17">
        <v>50</v>
      </c>
      <c r="H23" s="17">
        <v>125</v>
      </c>
      <c r="I23" s="17"/>
      <c r="J23" s="17"/>
      <c r="K23" s="17"/>
      <c r="L23" s="17"/>
      <c r="M23" s="17">
        <v>42.5</v>
      </c>
      <c r="N23" s="17">
        <v>162.5</v>
      </c>
      <c r="O23" s="17"/>
      <c r="P23" s="17"/>
      <c r="Q23" s="12" t="s">
        <v>31</v>
      </c>
    </row>
    <row r="24" spans="1:17" x14ac:dyDescent="0.2">
      <c r="A24" s="12" t="s">
        <v>32</v>
      </c>
      <c r="B24" s="13">
        <f t="shared" si="1"/>
        <v>42</v>
      </c>
      <c r="C24" s="17">
        <v>22</v>
      </c>
      <c r="D24" s="17"/>
      <c r="E24" s="17"/>
      <c r="F24" s="17"/>
      <c r="G24" s="17"/>
      <c r="H24" s="17"/>
      <c r="I24" s="17"/>
      <c r="J24" s="17">
        <v>10</v>
      </c>
      <c r="K24" s="17"/>
      <c r="L24" s="17"/>
      <c r="M24" s="17"/>
      <c r="N24" s="17"/>
      <c r="O24" s="17"/>
      <c r="P24" s="17">
        <v>10</v>
      </c>
      <c r="Q24" s="12" t="s">
        <v>32</v>
      </c>
    </row>
    <row r="25" spans="1:17" x14ac:dyDescent="0.2">
      <c r="A25" s="12" t="s">
        <v>33</v>
      </c>
      <c r="B25" s="13">
        <f t="shared" si="1"/>
        <v>167</v>
      </c>
      <c r="C25" s="17">
        <v>3</v>
      </c>
      <c r="D25" s="17">
        <v>84</v>
      </c>
      <c r="E25" s="17"/>
      <c r="F25" s="17"/>
      <c r="G25" s="17"/>
      <c r="H25" s="17">
        <v>20</v>
      </c>
      <c r="I25" s="17"/>
      <c r="J25" s="17"/>
      <c r="K25" s="17"/>
      <c r="L25" s="17"/>
      <c r="M25" s="17">
        <v>25</v>
      </c>
      <c r="N25" s="17">
        <v>35</v>
      </c>
      <c r="O25" s="17"/>
      <c r="P25" s="17"/>
      <c r="Q25" s="12" t="s">
        <v>33</v>
      </c>
    </row>
    <row r="26" spans="1:17" x14ac:dyDescent="0.2">
      <c r="A26" s="12" t="s">
        <v>34</v>
      </c>
      <c r="B26" s="13">
        <f t="shared" si="1"/>
        <v>115</v>
      </c>
      <c r="C26" s="17">
        <v>95</v>
      </c>
      <c r="D26" s="17"/>
      <c r="E26" s="17"/>
      <c r="F26" s="17"/>
      <c r="G26" s="17"/>
      <c r="H26" s="17"/>
      <c r="I26" s="17"/>
      <c r="J26" s="17"/>
      <c r="K26" s="17"/>
      <c r="L26" s="17">
        <v>20</v>
      </c>
      <c r="M26" s="17"/>
      <c r="N26" s="17"/>
      <c r="O26" s="17"/>
      <c r="P26" s="17"/>
      <c r="Q26" s="12" t="s">
        <v>34</v>
      </c>
    </row>
    <row r="27" spans="1:17" x14ac:dyDescent="0.2">
      <c r="A27" s="12" t="s">
        <v>35</v>
      </c>
      <c r="B27" s="13">
        <f t="shared" si="1"/>
        <v>21</v>
      </c>
      <c r="C27" s="17">
        <v>12</v>
      </c>
      <c r="D27" s="17"/>
      <c r="E27" s="17">
        <v>2</v>
      </c>
      <c r="F27" s="17">
        <v>2</v>
      </c>
      <c r="G27" s="17"/>
      <c r="H27" s="17"/>
      <c r="I27" s="17"/>
      <c r="J27" s="17"/>
      <c r="K27" s="17">
        <v>3</v>
      </c>
      <c r="L27" s="17">
        <v>2</v>
      </c>
      <c r="M27" s="17"/>
      <c r="N27" s="17"/>
      <c r="O27" s="17"/>
      <c r="P27" s="17"/>
      <c r="Q27" s="12" t="s">
        <v>35</v>
      </c>
    </row>
    <row r="28" spans="1:17" x14ac:dyDescent="0.2">
      <c r="A28" s="12" t="s">
        <v>36</v>
      </c>
      <c r="B28" s="13">
        <f t="shared" si="1"/>
        <v>240</v>
      </c>
      <c r="C28" s="17">
        <v>10</v>
      </c>
      <c r="D28" s="17">
        <v>135</v>
      </c>
      <c r="E28" s="17"/>
      <c r="F28" s="17"/>
      <c r="G28" s="17"/>
      <c r="H28" s="17"/>
      <c r="I28" s="17">
        <v>30</v>
      </c>
      <c r="J28" s="17"/>
      <c r="K28" s="17">
        <v>5</v>
      </c>
      <c r="L28" s="17">
        <v>5</v>
      </c>
      <c r="M28" s="17">
        <v>5</v>
      </c>
      <c r="N28" s="17">
        <v>5</v>
      </c>
      <c r="O28" s="17">
        <v>40</v>
      </c>
      <c r="P28" s="17">
        <v>5</v>
      </c>
      <c r="Q28" s="12" t="s">
        <v>36</v>
      </c>
    </row>
    <row r="29" spans="1:17" x14ac:dyDescent="0.2">
      <c r="A29" s="12" t="s">
        <v>13</v>
      </c>
      <c r="B29" s="13">
        <f t="shared" si="1"/>
        <v>455</v>
      </c>
      <c r="C29" s="17"/>
      <c r="D29" s="17"/>
      <c r="E29" s="17"/>
      <c r="F29" s="17">
        <v>25</v>
      </c>
      <c r="G29" s="17"/>
      <c r="H29" s="17"/>
      <c r="I29" s="17"/>
      <c r="J29" s="17">
        <v>210</v>
      </c>
      <c r="K29" s="17"/>
      <c r="L29" s="17">
        <v>10</v>
      </c>
      <c r="M29" s="17"/>
      <c r="N29" s="17"/>
      <c r="O29" s="17"/>
      <c r="P29" s="17">
        <v>210</v>
      </c>
      <c r="Q29" s="12" t="s">
        <v>13</v>
      </c>
    </row>
    <row r="30" spans="1:17" x14ac:dyDescent="0.2">
      <c r="A30" s="12" t="s">
        <v>37</v>
      </c>
      <c r="B30" s="13">
        <f t="shared" si="1"/>
        <v>30</v>
      </c>
      <c r="C30" s="17">
        <v>10</v>
      </c>
      <c r="D30" s="17"/>
      <c r="E30" s="17">
        <v>10</v>
      </c>
      <c r="F30" s="17"/>
      <c r="G30" s="17"/>
      <c r="H30" s="17"/>
      <c r="I30" s="17"/>
      <c r="J30" s="17"/>
      <c r="K30" s="17">
        <v>10</v>
      </c>
      <c r="L30" s="17"/>
      <c r="M30" s="17"/>
      <c r="N30" s="17"/>
      <c r="O30" s="17"/>
      <c r="P30" s="17"/>
      <c r="Q30" s="12" t="s">
        <v>37</v>
      </c>
    </row>
    <row r="31" spans="1:17" x14ac:dyDescent="0.2">
      <c r="A31" s="12" t="s">
        <v>38</v>
      </c>
      <c r="B31" s="13">
        <f t="shared" si="1"/>
        <v>360</v>
      </c>
      <c r="C31" s="17"/>
      <c r="D31" s="17"/>
      <c r="E31" s="17">
        <v>180</v>
      </c>
      <c r="F31" s="17"/>
      <c r="G31" s="17"/>
      <c r="H31" s="17"/>
      <c r="I31" s="17"/>
      <c r="J31" s="17"/>
      <c r="K31" s="17">
        <v>180</v>
      </c>
      <c r="L31" s="17"/>
      <c r="M31" s="17"/>
      <c r="N31" s="17"/>
      <c r="O31" s="17"/>
      <c r="P31" s="17"/>
      <c r="Q31" s="12" t="s">
        <v>38</v>
      </c>
    </row>
    <row r="32" spans="1:17" x14ac:dyDescent="0.2">
      <c r="A32" s="12" t="s">
        <v>39</v>
      </c>
      <c r="B32" s="13">
        <f t="shared" si="1"/>
        <v>359</v>
      </c>
      <c r="C32" s="17"/>
      <c r="D32" s="17"/>
      <c r="E32" s="17">
        <v>182</v>
      </c>
      <c r="F32" s="17"/>
      <c r="G32" s="17"/>
      <c r="H32" s="17"/>
      <c r="I32" s="17"/>
      <c r="J32" s="17"/>
      <c r="K32" s="17">
        <v>177</v>
      </c>
      <c r="L32" s="17"/>
      <c r="M32" s="17"/>
      <c r="N32" s="17"/>
      <c r="O32" s="17"/>
      <c r="P32" s="17"/>
      <c r="Q32" s="12" t="s">
        <v>39</v>
      </c>
    </row>
    <row r="33" spans="1:17" x14ac:dyDescent="0.2">
      <c r="A33" s="18" t="s">
        <v>40</v>
      </c>
      <c r="B33" s="13">
        <f t="shared" si="1"/>
        <v>685</v>
      </c>
      <c r="C33" s="13"/>
      <c r="D33" s="13"/>
      <c r="E33" s="13">
        <v>300</v>
      </c>
      <c r="F33" s="13"/>
      <c r="G33" s="13"/>
      <c r="H33" s="13"/>
      <c r="I33" s="13">
        <v>25</v>
      </c>
      <c r="J33" s="13"/>
      <c r="K33" s="13">
        <v>280</v>
      </c>
      <c r="L33" s="13"/>
      <c r="M33" s="13"/>
      <c r="N33" s="13"/>
      <c r="O33" s="13">
        <v>80</v>
      </c>
      <c r="P33" s="13"/>
      <c r="Q33" s="18" t="s">
        <v>40</v>
      </c>
    </row>
    <row r="34" spans="1:17" x14ac:dyDescent="0.2">
      <c r="A34" s="14" t="s">
        <v>41</v>
      </c>
      <c r="B34" s="15">
        <f t="shared" si="1"/>
        <v>372</v>
      </c>
      <c r="C34" s="16"/>
      <c r="D34" s="16"/>
      <c r="E34" s="16">
        <v>32.5</v>
      </c>
      <c r="F34" s="16"/>
      <c r="G34" s="16"/>
      <c r="H34" s="16"/>
      <c r="I34" s="16">
        <v>128.5</v>
      </c>
      <c r="J34" s="16"/>
      <c r="K34" s="16">
        <v>17.5</v>
      </c>
      <c r="L34" s="16"/>
      <c r="M34" s="16"/>
      <c r="N34" s="16"/>
      <c r="O34" s="16">
        <v>193.5</v>
      </c>
      <c r="P34" s="16"/>
      <c r="Q34" s="14" t="s">
        <v>41</v>
      </c>
    </row>
    <row r="35" spans="1:17" s="12" customFormat="1" x14ac:dyDescent="0.2">
      <c r="A35" s="12" t="s">
        <v>42</v>
      </c>
      <c r="B35" s="17">
        <f t="shared" si="1"/>
        <v>125</v>
      </c>
      <c r="C35" s="17">
        <v>60</v>
      </c>
      <c r="D35" s="17">
        <v>65</v>
      </c>
      <c r="Q35" s="12" t="s">
        <v>42</v>
      </c>
    </row>
    <row r="36" spans="1:17" ht="17" thickBot="1" x14ac:dyDescent="0.25">
      <c r="B36" s="19">
        <f>SUM(B6:B35)</f>
        <v>10725</v>
      </c>
    </row>
    <row r="38" spans="1:17" x14ac:dyDescent="0.2">
      <c r="C38" s="20"/>
      <c r="D38" s="21"/>
      <c r="E38" s="22"/>
      <c r="F38" s="22"/>
      <c r="G38" s="23"/>
      <c r="H38" s="23"/>
      <c r="J38"/>
      <c r="K38"/>
      <c r="L38"/>
      <c r="M38" s="22"/>
      <c r="N38" s="22"/>
      <c r="O38" s="22"/>
    </row>
    <row r="39" spans="1:17" x14ac:dyDescent="0.2">
      <c r="B39" s="24"/>
      <c r="C39" s="25"/>
      <c r="D39" s="22"/>
      <c r="E39" s="22"/>
      <c r="F39" s="22"/>
      <c r="G39" s="5"/>
      <c r="H39" s="23"/>
      <c r="J39"/>
      <c r="K39"/>
      <c r="L39"/>
      <c r="M39" s="22"/>
      <c r="N39" s="22"/>
      <c r="O39" s="22"/>
    </row>
    <row r="40" spans="1:17" x14ac:dyDescent="0.2">
      <c r="B40" s="24"/>
      <c r="C40" s="21"/>
      <c r="D40" s="21"/>
      <c r="E40" s="22"/>
      <c r="F40" s="21"/>
    </row>
  </sheetData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Norman Co One Fund</vt:lpstr>
      <vt:lpstr>Fire Departments &amp; Rescue Squ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Nalewaja</dc:creator>
  <cp:lastModifiedBy>Microsoft Office User</cp:lastModifiedBy>
  <cp:lastPrinted>2020-05-26T20:03:33Z</cp:lastPrinted>
  <dcterms:created xsi:type="dcterms:W3CDTF">2020-05-13T14:59:00Z</dcterms:created>
  <dcterms:modified xsi:type="dcterms:W3CDTF">2020-05-26T20:16:52Z</dcterms:modified>
</cp:coreProperties>
</file>